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4AD3A928-7B93-4E34-96AA-7A49BB863D0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Data'!$B$4:$AL$7</definedName>
    <definedName name="ambvis_rates_Feb_5_2013hjp_1" localSheetId="13">'Raw Data'!$B$4:$AL$7</definedName>
    <definedName name="ambvis_rates_Feb_5_2013hjp_1_1" localSheetId="13">'Raw Data'!$B$4:$AL$6</definedName>
    <definedName name="ambvis_rates_Feb_5_2013hjp_2" localSheetId="13">'Raw Data'!$B$4:$AL$6</definedName>
    <definedName name="ambvis_rates_income_Feb_5_2013hjp" localSheetId="14">'Raw Inc Data'!#REF!</definedName>
    <definedName name="cabg_Feb_5_2013hjp" localSheetId="13">'Raw Data'!#REF!</definedName>
    <definedName name="cabg_Feb_5_2013hjp_1" localSheetId="13">'Raw Data'!$B$4:$AL$7</definedName>
    <definedName name="cabg_Feb_5_2013hjp_1_1" localSheetId="13">'Raw Data'!$B$4:$AL$7</definedName>
    <definedName name="cabg_Feb_5_2013hjp_1_1_1" localSheetId="13">'Raw Data'!$B$4:$AL$6</definedName>
    <definedName name="cabg_Feb_5_2013hjp_1_2" localSheetId="13">'Raw Data'!$B$4:$AL$6</definedName>
    <definedName name="cabg_income_Feb_5_2013hjp" localSheetId="14">'Raw Inc Data'!#REF!</definedName>
    <definedName name="cath_Feb_5_2013hjp" localSheetId="13">'Raw Data'!$B$4:$AL$7</definedName>
    <definedName name="cath_Feb_5_2013hjp_1" localSheetId="13">'Raw Data'!$B$4:$AL$7</definedName>
    <definedName name="cath_Feb_5_2013hjp_1_1" localSheetId="13">'Raw Data'!$B$4:$AL$6</definedName>
    <definedName name="cath_Feb_5_2013hjp_2" localSheetId="13">'Raw Data'!$B$4:$AL$6</definedName>
    <definedName name="cath_income_Feb_5_2013hjp" localSheetId="14">'Raw Inc Data'!#REF!</definedName>
    <definedName name="Criteria1">IF((CELL("contents",'[1]district graph data'!E1))="2"," (2)")</definedName>
    <definedName name="dementia_Feb_12_2013hjp" localSheetId="13">'Raw Data'!$B$4:$AL$7</definedName>
    <definedName name="dementia_Feb_12_2013hjp_1" localSheetId="13">'Raw Data'!$B$4:$AL$7</definedName>
    <definedName name="dementia_Feb_12_2013hjp_1_1" localSheetId="13">'Raw Data'!$B$4:$AL$6</definedName>
    <definedName name="dementia_Feb_12_2013hjp_2" localSheetId="13">'Raw Data'!$B$4:$AL$6</definedName>
    <definedName name="dementia_income_Feb_12_2013hjp" localSheetId="14">'Raw Inc Data'!#REF!</definedName>
    <definedName name="hip_replace_Feb_5_2013hjp" localSheetId="13">'Raw Data'!$B$4:$AL$7</definedName>
    <definedName name="hip_replace_Feb_5_2013hjp_1" localSheetId="13">'Raw Data'!$B$4:$AL$7</definedName>
    <definedName name="hip_replace_Feb_5_2013hjp_1_1" localSheetId="13">'Raw Data'!$B$4:$AL$6</definedName>
    <definedName name="hip_replace_Feb_5_2013hjp_2" localSheetId="13">'Raw Data'!$B$4:$AL$6</definedName>
    <definedName name="hip_replace_income_Feb_5_2013hjp_1" localSheetId="14">'Raw Inc Data'!#REF!</definedName>
    <definedName name="knee_replace_Feb_5_2013hjp" localSheetId="13">'Raw Data'!$B$4:$AL$7</definedName>
    <definedName name="knee_replace_Feb_5_2013hjp_1" localSheetId="13">'Raw Data'!$B$4:$AL$7</definedName>
    <definedName name="knee_replace_Feb_5_2013hjp_1_1" localSheetId="13">'Raw Data'!$B$4:$AL$6</definedName>
    <definedName name="knee_replace_Feb_5_2013hjp_2" localSheetId="13">'Raw Data'!$B$4:$AL$6</definedName>
    <definedName name="knee_replace_income_Feb_5_2013hjp" localSheetId="14">'Raw Inc Data'!#REF!</definedName>
    <definedName name="pci_Feb_5_2013hjp" localSheetId="13">'Raw Data'!$B$4:$AL$7</definedName>
    <definedName name="pci_Feb_5_2013hjp_1" localSheetId="13">'Raw Data'!$B$4:$AL$7</definedName>
    <definedName name="pci_Feb_5_2013hjp_1_1" localSheetId="13">'Raw Data'!$B$4:$AL$6</definedName>
    <definedName name="pci_Feb_5_2013hjp_2" localSheetId="13">'Raw Data'!$B$4:$AL$6</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'Table_Interlake-Eastern'!$A$1:$D$21</definedName>
    <definedName name="_xlnm.Print_Area" localSheetId="9">Table_Northern!$A$1:$D$21</definedName>
    <definedName name="_xlnm.Print_Area" localSheetId="8">Table_PrairieMountain!$A$1:$D$23</definedName>
    <definedName name="_xlnm.Print_Area" localSheetId="3">Table_RHAs!$A$1:$D$10</definedName>
    <definedName name="_xlnm.Print_Area" localSheetId="6">Table_Southern!$A$1:$D$29</definedName>
    <definedName name="_xlnm.Print_Area" localSheetId="4">Table_WpgCA!$A$1:$D$20</definedName>
    <definedName name="_xlnm.Print_Area" localSheetId="5">Table_WpgNC!$A$1:$D$32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3" l="1"/>
  <c r="H36" i="3"/>
  <c r="H35" i="3"/>
  <c r="H34" i="3"/>
  <c r="G37" i="3"/>
  <c r="G36" i="3"/>
  <c r="G35" i="3"/>
  <c r="G34" i="3"/>
  <c r="F35" i="3"/>
  <c r="F34" i="3"/>
  <c r="P20" i="3"/>
  <c r="O20" i="3"/>
  <c r="N20" i="3"/>
  <c r="H20" i="3"/>
  <c r="G20" i="3"/>
  <c r="F20" i="3"/>
  <c r="C20" i="3"/>
  <c r="H6" i="3"/>
  <c r="G6" i="3"/>
  <c r="F7" i="3"/>
  <c r="C6" i="3"/>
  <c r="B1" i="3"/>
  <c r="N21" i="3"/>
  <c r="O21" i="3"/>
  <c r="P21" i="3"/>
  <c r="N22" i="3"/>
  <c r="O22" i="3"/>
  <c r="P22" i="3"/>
  <c r="N23" i="3"/>
  <c r="O23" i="3"/>
  <c r="P23" i="3"/>
  <c r="N24" i="3"/>
  <c r="O24" i="3"/>
  <c r="P24" i="3"/>
  <c r="N25" i="3"/>
  <c r="O25" i="3"/>
  <c r="P25" i="3"/>
  <c r="N26" i="3"/>
  <c r="O26" i="3"/>
  <c r="P26" i="3"/>
  <c r="N27" i="3"/>
  <c r="O27" i="3"/>
  <c r="P27" i="3"/>
  <c r="N28" i="3"/>
  <c r="O28" i="3"/>
  <c r="P28" i="3"/>
  <c r="N29" i="3"/>
  <c r="O29" i="3"/>
  <c r="P29" i="3"/>
  <c r="H21" i="3"/>
  <c r="H22" i="3"/>
  <c r="H23" i="3"/>
  <c r="H24" i="3"/>
  <c r="H25" i="3"/>
  <c r="H26" i="3"/>
  <c r="H27" i="3"/>
  <c r="H28" i="3"/>
  <c r="H29" i="3"/>
  <c r="G21" i="3"/>
  <c r="G22" i="3"/>
  <c r="G23" i="3"/>
  <c r="G24" i="3"/>
  <c r="G25" i="3"/>
  <c r="G26" i="3"/>
  <c r="G27" i="3"/>
  <c r="G28" i="3"/>
  <c r="G29" i="3"/>
  <c r="F21" i="3"/>
  <c r="F22" i="3"/>
  <c r="F23" i="3"/>
  <c r="F24" i="3"/>
  <c r="F25" i="3"/>
  <c r="F26" i="3"/>
  <c r="F27" i="3"/>
  <c r="F28" i="3"/>
  <c r="F29" i="3"/>
  <c r="C21" i="3"/>
  <c r="C22" i="3"/>
  <c r="C23" i="3"/>
  <c r="C24" i="3"/>
  <c r="C25" i="3"/>
  <c r="C26" i="3"/>
  <c r="C27" i="3"/>
  <c r="C28" i="3"/>
  <c r="C29" i="3"/>
  <c r="H11" i="3"/>
  <c r="H10" i="3"/>
  <c r="H9" i="3"/>
  <c r="H8" i="3"/>
  <c r="H7" i="3"/>
  <c r="G11" i="3"/>
  <c r="G10" i="3"/>
  <c r="G9" i="3"/>
  <c r="G8" i="3"/>
  <c r="G7" i="3"/>
  <c r="F11" i="3"/>
  <c r="F10" i="3"/>
  <c r="F9" i="3"/>
  <c r="F8" i="3"/>
  <c r="F6" i="3"/>
  <c r="B3" i="3"/>
  <c r="E21" i="3"/>
  <c r="E22" i="3"/>
  <c r="E23" i="3"/>
  <c r="E24" i="3"/>
  <c r="E20" i="3"/>
  <c r="E26" i="3"/>
  <c r="E27" i="3"/>
  <c r="E28" i="3"/>
  <c r="E29" i="3"/>
  <c r="E25" i="3"/>
  <c r="H39" i="3"/>
  <c r="H38" i="3"/>
  <c r="G39" i="3"/>
  <c r="F39" i="3"/>
  <c r="G38" i="3"/>
  <c r="F38" i="3"/>
  <c r="C10" i="3"/>
  <c r="C7" i="3"/>
  <c r="E7" i="3"/>
  <c r="E9" i="3"/>
  <c r="E6" i="3"/>
  <c r="E8" i="3"/>
  <c r="E10" i="3"/>
  <c r="C1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F16BA95-A1F0-42DD-B794-B3884A70B058}"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6BD8938-1EB9-4FFD-913D-2C41F3C3348C}"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8A5E6957-1C06-4074-99D3-924150046A2A}"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<sst xmlns="http://schemas.openxmlformats.org/spreadsheetml/2006/main" count="1646" uniqueCount="426">
  <si>
    <t>area</t>
  </si>
  <si>
    <t>T1count</t>
  </si>
  <si>
    <t>T1pop</t>
  </si>
  <si>
    <t>T1prob</t>
  </si>
  <si>
    <t>T2count</t>
  </si>
  <si>
    <t>T2pop</t>
  </si>
  <si>
    <t>T2prob</t>
  </si>
  <si>
    <t>notation</t>
  </si>
  <si>
    <t xml:space="preserve"> </t>
  </si>
  <si>
    <t>Manitoba</t>
  </si>
  <si>
    <t>Income Quintile</t>
  </si>
  <si>
    <t>R2</t>
  </si>
  <si>
    <t>R3</t>
  </si>
  <si>
    <t>R4</t>
  </si>
  <si>
    <t>U2</t>
  </si>
  <si>
    <t>U3</t>
  </si>
  <si>
    <t>U4</t>
  </si>
  <si>
    <t>income</t>
  </si>
  <si>
    <t>NF</t>
  </si>
  <si>
    <t>R1</t>
  </si>
  <si>
    <t>R5</t>
  </si>
  <si>
    <t>U1</t>
  </si>
  <si>
    <t>U5</t>
  </si>
  <si>
    <t>Z</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</si>
  <si>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</si>
  <si>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</si>
  <si>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</si>
  <si>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</si>
  <si>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</si>
  <si>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</si>
  <si>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</si>
  <si>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</si>
  <si>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</si>
  <si>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</si>
  <si>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</si>
  <si>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</si>
  <si>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</si>
  <si>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</si>
  <si>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</si>
  <si>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</si>
  <si>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</si>
  <si>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</si>
  <si>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</si>
  <si>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</si>
  <si>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</si>
  <si>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</si>
  <si>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</si>
  <si>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</si>
  <si>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</si>
  <si>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</si>
  <si>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</si>
  <si>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</si>
  <si>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</si>
  <si>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</si>
  <si>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</si>
  <si>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</si>
  <si>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</si>
  <si>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</si>
  <si>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</si>
  <si>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</si>
  <si>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</si>
  <si>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</si>
  <si>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</si>
  <si>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</si>
  <si>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</si>
  <si>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</si>
  <si>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</si>
  <si>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</si>
  <si>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</si>
  <si>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</si>
  <si>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</si>
  <si>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</si>
  <si>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</si>
  <si>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</si>
  <si>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</si>
  <si>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</si>
  <si>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</si>
  <si>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</si>
  <si>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</si>
  <si>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</si>
  <si>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</si>
  <si>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</si>
  <si>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</si>
  <si>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</si>
  <si>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</si>
  <si>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</si>
  <si>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</si>
  <si>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</si>
  <si>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</si>
  <si>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</si>
  <si>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</si>
  <si>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</si>
  <si>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</si>
  <si>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</si>
  <si>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</si>
  <si>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</si>
  <si>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</si>
  <si>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</si>
  <si>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</si>
  <si>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</si>
  <si>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</si>
  <si>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</si>
  <si>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</si>
  <si>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</si>
  <si>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</si>
  <si>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</si>
  <si>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</si>
  <si>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</si>
  <si>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</si>
  <si>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</si>
  <si>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</si>
  <si>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</si>
  <si>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</si>
  <si>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</si>
  <si>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</si>
  <si>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</si>
  <si>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</si>
  <si>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</si>
  <si>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</si>
  <si>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</si>
  <si>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</si>
  <si>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</si>
  <si>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</si>
  <si>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</si>
  <si>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</si>
  <si>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</si>
  <si>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</si>
  <si>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</si>
  <si>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</si>
  <si>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</si>
  <si>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</si>
  <si>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</si>
  <si>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</si>
  <si>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</si>
  <si>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</si>
  <si>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</si>
  <si>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</si>
  <si>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</si>
  <si>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</si>
  <si>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</si>
  <si>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</si>
  <si>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</si>
  <si>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</si>
  <si>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</si>
  <si>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</si>
  <si>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</si>
  <si>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</si>
  <si>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</si>
  <si>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</si>
  <si>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</si>
  <si>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</si>
  <si>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</si>
  <si>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</si>
  <si>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</si>
  <si>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</si>
  <si>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</si>
  <si>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</si>
  <si>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</si>
  <si>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</si>
  <si>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</si>
  <si>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</si>
  <si>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</si>
  <si>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</si>
  <si>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</si>
  <si>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</si>
  <si>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</si>
  <si>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</si>
  <si>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</si>
  <si>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</si>
  <si>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</si>
  <si>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</si>
  <si>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</si>
  <si>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</si>
  <si>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</si>
  <si>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</si>
  <si>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</si>
  <si>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</si>
  <si>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T3prob</t>
  </si>
  <si>
    <t>(1,2,3,a)</t>
  </si>
  <si>
    <t>(1,2,3)</t>
  </si>
  <si>
    <t>(2,3)</t>
  </si>
  <si>
    <t>(1,3)</t>
  </si>
  <si>
    <t>(1,2,3,a,b)</t>
  </si>
  <si>
    <t>(1,2,3,b)</t>
  </si>
  <si>
    <t>(1,a)</t>
  </si>
  <si>
    <t>Wpg NCs</t>
  </si>
  <si>
    <t>Zones</t>
  </si>
  <si>
    <t>PT</t>
  </si>
  <si>
    <t>Wpg CAs</t>
  </si>
  <si>
    <t>Order</t>
  </si>
  <si>
    <t xml:space="preserve">Note: Comparisons to MB averages use threshold p&lt;0.01; all other comparisons use p&lt;0.05. </t>
  </si>
  <si>
    <t>Original data row</t>
  </si>
  <si>
    <t>(3,b)</t>
  </si>
  <si>
    <t>(b)</t>
  </si>
  <si>
    <t>(2,a)</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</si>
  <si>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</si>
  <si>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</si>
  <si>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</si>
  <si>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</si>
  <si>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</si>
  <si>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</si>
  <si>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</si>
  <si>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</si>
  <si>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</si>
  <si>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</si>
  <si>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</si>
  <si>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</si>
  <si>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</si>
  <si>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</si>
  <si>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</si>
  <si>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</si>
  <si>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</si>
  <si>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</si>
  <si>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</si>
  <si>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</si>
  <si>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</si>
  <si>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</si>
  <si>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</si>
  <si>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</si>
  <si>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</si>
  <si>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</si>
  <si>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</si>
  <si>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</si>
  <si>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</si>
  <si>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</si>
  <si>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</si>
  <si>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</si>
  <si>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</si>
  <si>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</si>
  <si>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</si>
  <si>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</si>
  <si>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</si>
  <si>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</si>
  <si>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</si>
  <si>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</si>
  <si>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</si>
  <si>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</si>
  <si>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</si>
  <si>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</si>
  <si>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</si>
  <si>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</si>
  <si>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</si>
  <si>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</si>
  <si>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</si>
  <si>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</si>
  <si>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</si>
  <si>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</si>
  <si>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</si>
  <si>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</si>
  <si>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</si>
  <si>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</si>
  <si>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</si>
  <si>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</si>
  <si>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</si>
  <si>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</si>
  <si>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</si>
  <si>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</si>
  <si>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</si>
  <si>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</si>
  <si>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</si>
  <si>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</si>
  <si>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</si>
  <si>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</si>
  <si>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</si>
  <si>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</si>
  <si>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</si>
  <si>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</si>
  <si>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</si>
  <si>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</si>
  <si>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</si>
  <si>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</si>
  <si>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</si>
  <si>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</si>
  <si>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</si>
  <si>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</si>
  <si>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</si>
  <si>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</si>
  <si>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</si>
  <si>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</si>
  <si>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</si>
  <si>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</si>
  <si>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</si>
  <si>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</si>
  <si>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</si>
  <si>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</si>
  <si>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</si>
  <si>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</si>
  <si>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</si>
  <si>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</si>
  <si>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</si>
  <si>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</si>
  <si>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</si>
  <si>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</si>
  <si>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</si>
  <si>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</si>
  <si>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</si>
  <si>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</si>
  <si>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</si>
  <si>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</si>
  <si>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</si>
  <si>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</si>
  <si>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</si>
  <si>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</si>
  <si>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</si>
  <si>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</si>
  <si>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</si>
  <si>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</si>
  <si>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</si>
  <si>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</si>
  <si>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</si>
  <si>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</si>
  <si>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</si>
  <si>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</si>
  <si>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</si>
  <si>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</si>
  <si>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</si>
  <si>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</si>
  <si>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</si>
  <si>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</si>
  <si>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</si>
  <si>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</si>
  <si>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</si>
  <si>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</si>
  <si>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</si>
  <si>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</si>
  <si>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</si>
  <si>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</si>
  <si>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</si>
  <si>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</si>
  <si>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</si>
  <si>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</si>
  <si>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</si>
  <si>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</si>
  <si>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</si>
  <si>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</si>
  <si>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</si>
  <si>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</si>
  <si>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</si>
  <si>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</si>
  <si>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</si>
  <si>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</si>
  <si>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</si>
  <si>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</si>
  <si>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</si>
  <si>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</si>
  <si>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</si>
  <si>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Life Expectancy at Birth by Sex and RHA, based on mortality in 2008-2012, 2013-2017 &amp; 2018-2022</t>
  </si>
  <si>
    <t>T1_lifeexp</t>
  </si>
  <si>
    <t>T1_lcl_lifeexp</t>
  </si>
  <si>
    <t>T1_ucl_lifeexp</t>
  </si>
  <si>
    <t>T1_var_lifeexp</t>
  </si>
  <si>
    <t>T1_se_lifeexp</t>
  </si>
  <si>
    <t>T1_suppress</t>
  </si>
  <si>
    <t>T2_lifeexp</t>
  </si>
  <si>
    <t>T2_lcl_lifeexp</t>
  </si>
  <si>
    <t>T2_ucl_lifeexp</t>
  </si>
  <si>
    <t>T2_var_lifeexp</t>
  </si>
  <si>
    <t>T2_se_lifeexp</t>
  </si>
  <si>
    <t>T2_suppress</t>
  </si>
  <si>
    <t>T3_lifeexp</t>
  </si>
  <si>
    <t>T3_lcl_lifeexp</t>
  </si>
  <si>
    <t>T3_ucl_lifeexp</t>
  </si>
  <si>
    <t>T3_var_lifeexp</t>
  </si>
  <si>
    <t>T3_se_lifeexp</t>
  </si>
  <si>
    <t>T3_suppress</t>
  </si>
  <si>
    <t>2008-2012</t>
  </si>
  <si>
    <t>2013-2017</t>
  </si>
  <si>
    <t>2018-2022</t>
  </si>
  <si>
    <t>Life Expectancy at Birth by Sex and Income Quintile, based on mortality in 2008-2012, 2013-2017 &amp; 2018-2022</t>
  </si>
  <si>
    <t>Life expectancy at birth in years</t>
  </si>
  <si>
    <t xml:space="preserve">Female Life Expectancy at Birth by Income Quintile, 2008-2012, 2013-2017, and 2018-2022
</t>
  </si>
  <si>
    <t xml:space="preserve">Female Life Expectancy at Birth by District in Northern Health Region, 2008-2012, 2013-2017, and 2018-2022
</t>
  </si>
  <si>
    <t xml:space="preserve">Female Life Expectancy at Birth by District in Prairie Mountain, 2008-2012, 2013-2017, and 2018-2022
</t>
  </si>
  <si>
    <t xml:space="preserve">Female Life Expectancy at Birth by District in Interlake-Eastern RHA, 2008-2012, 2013-2017, and 2018-2022
</t>
  </si>
  <si>
    <t xml:space="preserve">Female Life Expectancy at Birth by District in Southern Health-Santé Sud, 2008-2012, 2013-2017, and 2018-2022
</t>
  </si>
  <si>
    <t>Female Life Expectancy at Birth by Winnipeg Community Areas, 2008-2012, 2013-2017, and 2018-2022</t>
  </si>
  <si>
    <t xml:space="preserve">Female Life Expectancy at Birth by Health Region, 2008-2012, 2013-2017, and 2018-2022
</t>
  </si>
  <si>
    <t>T1_corr_trend</t>
  </si>
  <si>
    <t>T1_prob_corr</t>
  </si>
  <si>
    <t>T2_corr_trend</t>
  </si>
  <si>
    <t>T2_prob_corr</t>
  </si>
  <si>
    <t>T3_corr_trend</t>
  </si>
  <si>
    <t>T3_prob_corr</t>
  </si>
  <si>
    <t>a</t>
  </si>
  <si>
    <t>b</t>
  </si>
  <si>
    <t>(1,3,a,b)</t>
  </si>
  <si>
    <t>(1,2,a,b)</t>
  </si>
  <si>
    <t>(2,3,a)</t>
  </si>
  <si>
    <t>(a)</t>
  </si>
  <si>
    <t>(3,a)</t>
  </si>
  <si>
    <t>T1statsig</t>
  </si>
  <si>
    <t>T2statsig</t>
  </si>
  <si>
    <t>T3statsig</t>
  </si>
  <si>
    <t>T1_trend_statsig</t>
  </si>
  <si>
    <t>T2_trend_statsig</t>
  </si>
  <si>
    <t>T3_trend_statsig</t>
  </si>
  <si>
    <t>T2vsT1statsig</t>
  </si>
  <si>
    <t>T3vsT2statsig</t>
  </si>
  <si>
    <t>r</t>
  </si>
  <si>
    <t>u</t>
  </si>
  <si>
    <t>='orig inc data'!A4</t>
  </si>
  <si>
    <t>T3vsT2prob</t>
  </si>
  <si>
    <t>T2vsT1prob</t>
  </si>
  <si>
    <t>T1suppress</t>
  </si>
  <si>
    <t>T2suppress</t>
  </si>
  <si>
    <t>T3suppress</t>
  </si>
  <si>
    <t>T1annual_count</t>
  </si>
  <si>
    <t>T2annual_count</t>
  </si>
  <si>
    <t>T3annual_count</t>
  </si>
  <si>
    <t>='orig inc data'!A3</t>
  </si>
  <si>
    <t>='orig inc data'!A5</t>
  </si>
  <si>
    <t>(2,3,a,b)</t>
  </si>
  <si>
    <t>(3,a,b)</t>
  </si>
  <si>
    <t>s</t>
  </si>
  <si>
    <t>(s)</t>
  </si>
  <si>
    <t>(2,3,b)</t>
  </si>
  <si>
    <t xml:space="preserve">date:  November 27, 2024 </t>
  </si>
  <si>
    <t>Health Region</t>
  </si>
  <si>
    <t>Community Area</t>
  </si>
  <si>
    <t>Neighborhood Cluster</t>
  </si>
  <si>
    <t>District</t>
  </si>
  <si>
    <t xml:space="preserve">Female Life Expectancy at Birth by Winnipeg Neighbourhood Cluster, 2008-2012, 2013-2017, and 2018-2022
</t>
  </si>
  <si>
    <t>If you require this document in a different accessible format, please contact us: by phone at 204-789-3819 or by email at info@cpe.umanitoba.ca.</t>
  </si>
  <si>
    <t>End of worksheet</t>
  </si>
  <si>
    <t>bold = statistically significant</t>
  </si>
  <si>
    <t xml:space="preserve">Statistical Tests for Female Life Expectancy at Birth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</si>
</sst>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000"/>
    <numFmt numFmtId="165" formatCode="[$-409]d\-mmm\-yy;@"/>
    <numFmt numFmtId="166" formatCode="#,##0.0"/>
    <numFmt numFmtId="167" formatCode="_(* #,##0_);_(* \(#,##0\);_(* &quot;-&quot;??_);_(@_)"/>
    <numFmt numFmtId="168"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3" tint="-0.249977111117893"/>
        <bgColor indexed="64"/>
      </patternFill>
    </fill>
    <fill>
      <patternFill patternType="solid">
        <fgColor theme="2" tint="0.7999816888943144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15">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36"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0" xfId="98" applyFill="1" applyBorder="1">
      <alignment horizontal="left" vertical="center" indent="1"/>
    </xf>
    <xf numFmtId="1" fontId="43" fillId="0" borderId="0" xfId="43" applyNumberFormat="1" applyFont="1" applyAlignment="1">
      <alignment vertical="center"/>
    </xf>
    <xf numFmtId="49" fontId="45" fillId="35" borderId="21"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49" fontId="45" fillId="35" borderId="25" xfId="97" applyBorder="1">
      <alignment horizontal="left" vertical="center" indent="1"/>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41" fillId="0" borderId="11" xfId="102" quotePrefix="1" applyNumberFormat="1" applyFill="1" applyAlignment="1">
      <alignment horizontal="center" vertical="center"/>
    </xf>
    <xf numFmtId="166" fontId="45" fillId="35" borderId="22" xfId="104" quotePrefix="1" applyNumberFormat="1" applyBorder="1" applyAlignment="1">
      <alignment horizontal="center" vertical="center"/>
    </xf>
    <xf numFmtId="166" fontId="45" fillId="35" borderId="24" xfId="104" quotePrefix="1" applyNumberFormat="1" applyBorder="1" applyAlignment="1">
      <alignment horizontal="center" vertical="center"/>
    </xf>
    <xf numFmtId="166" fontId="45" fillId="35" borderId="26" xfId="104" quotePrefix="1" applyNumberFormat="1" applyBorder="1" applyAlignment="1">
      <alignment horizontal="center" vertical="center"/>
    </xf>
    <xf numFmtId="2" fontId="41" fillId="0" borderId="11" xfId="103" applyFill="1" applyAlignment="1">
      <alignment horizontal="center" vertical="center"/>
    </xf>
    <xf numFmtId="167" fontId="0" fillId="34" borderId="0" xfId="107" applyNumberFormat="1" applyFont="1" applyFill="1" applyAlignment="1">
      <alignment horizontal="center" vertical="center"/>
    </xf>
    <xf numFmtId="167" fontId="0" fillId="0" borderId="0" xfId="107" applyNumberFormat="1" applyFont="1" applyAlignment="1">
      <alignment horizontal="center" vertical="center"/>
    </xf>
    <xf numFmtId="11" fontId="0" fillId="0" borderId="0" xfId="0" applyNumberFormat="1" applyAlignment="1">
      <alignment horizontal="center"/>
    </xf>
    <xf numFmtId="11" fontId="3" fillId="0" borderId="0" xfId="0" applyNumberFormat="1" applyFont="1" applyAlignment="1">
      <alignment horizontal="center"/>
    </xf>
    <xf numFmtId="167"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7" borderId="0" xfId="0" applyNumberFormat="1" applyFont="1" applyFill="1" applyAlignment="1">
      <alignment horizontal="right"/>
    </xf>
    <xf numFmtId="2" fontId="0" fillId="41" borderId="0" xfId="0" applyNumberFormat="1" applyFill="1" applyAlignment="1">
      <alignment horizontal="right"/>
    </xf>
    <xf numFmtId="0" fontId="3" fillId="38" borderId="0" xfId="0" applyFont="1" applyFill="1" applyAlignment="1">
      <alignment horizontal="right"/>
    </xf>
    <xf numFmtId="167" fontId="3" fillId="39"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41" borderId="0" xfId="0" applyNumberFormat="1" applyFont="1" applyFill="1" applyAlignment="1">
      <alignment horizontal="right"/>
    </xf>
    <xf numFmtId="1" fontId="0" fillId="0" borderId="0" xfId="0" applyNumberFormat="1" applyAlignment="1">
      <alignment horizontal="right"/>
    </xf>
    <xf numFmtId="2" fontId="0" fillId="37" borderId="0" xfId="0" applyNumberFormat="1" applyFill="1" applyAlignment="1">
      <alignment horizontal="right"/>
    </xf>
    <xf numFmtId="0" fontId="0" fillId="38" borderId="0" xfId="0" applyFill="1" applyAlignment="1">
      <alignment horizontal="right"/>
    </xf>
    <xf numFmtId="167" fontId="0" fillId="39" borderId="0" xfId="107" applyNumberFormat="1" applyFont="1" applyFill="1" applyAlignment="1">
      <alignment horizontal="right" vertical="center"/>
    </xf>
    <xf numFmtId="2" fontId="0" fillId="40" borderId="0" xfId="0" applyNumberFormat="1" applyFill="1" applyAlignment="1">
      <alignment horizontal="right"/>
    </xf>
    <xf numFmtId="168"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0" fontId="41" fillId="0" borderId="10" xfId="98" applyFont="1" applyFill="1">
      <alignment horizontal="left" vertical="center" indent="1"/>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80">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left style="thin">
          <color theme="7"/>
        </left>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left style="thin">
          <color theme="7"/>
        </left>
        <right style="thin">
          <color theme="7"/>
        </right>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border>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numFmt numFmtId="166" formatCode="#,##0.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79"/>
      <tableStyleElement type="headerRow" dxfId="78"/>
      <tableStyleElement type="totalRow" dxfId="77"/>
      <tableStyleElement type="firstColumn" dxfId="76"/>
      <tableStyleElement type="firstRowStripe" dxfId="75"/>
      <tableStyleElement type="secondRowStripe" dxfId="74"/>
      <tableStyleElement type="firstHeaderCell" dxfId="73"/>
      <tableStyleElement type="lastHeaderCell" dxfId="72"/>
      <tableStyleElement type="firstTotalCell" dxfId="71"/>
      <tableStyleElement type="lastTotalCell" dxfId="70"/>
    </tableStyle>
    <tableStyle name="Dark Teal 4 -no total" pivot="0" count="7" xr9:uid="{715E95E6-B84B-410A-991C-67C9DAE55875}">
      <tableStyleElement type="wholeTable" dxfId="69"/>
      <tableStyleElement type="headerRow" dxfId="68"/>
      <tableStyleElement type="firstColumn" dxfId="67"/>
      <tableStyleElement type="firstRowStripe" dxfId="66"/>
      <tableStyleElement type="secondRowStripe" dxfId="65"/>
      <tableStyleElement type="firstHeaderCell" dxfId="64"/>
      <tableStyleElement type="lastHeaderCell" dxfId="6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8.6631534441849067E-2"/>
          <c:w val="0.57489565783472929"/>
          <c:h val="0.7343521328449383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(1,2,3,b)</c:v>
                  </c:pt>
                  <c:pt idx="2">
                    <c:v>Prairie Mountain Health </c:v>
                  </c:pt>
                  <c:pt idx="3">
                    <c:v>Interlake-Eastern RHA </c:v>
                  </c:pt>
                  <c:pt idx="4">
                    <c:v>Winnipeg RHA (1,2,3,a,b)</c:v>
                  </c:pt>
                  <c:pt idx="5">
                    <c:v>Southern Health-Santé Sud (1,2,3)</c:v>
                  </c:pt>
                </c:lvl>
                <c:lvl>
                  <c:pt idx="0">
                    <c:v>   </c:v>
                  </c:pt>
                </c:lvl>
              </c:multiLvlStrCache>
            </c:multiLvlStrRef>
          </c:cat>
          <c:val>
            <c:numRef>
              <c:f>'Graph Data'!$H$6:$H$11</c:f>
              <c:numCache>
                <c:formatCode>0.00</c:formatCode>
                <c:ptCount val="6"/>
                <c:pt idx="0">
                  <c:v>82.819603696000001</c:v>
                </c:pt>
                <c:pt idx="1">
                  <c:v>75.481089639999993</c:v>
                </c:pt>
                <c:pt idx="2">
                  <c:v>82.554624967999999</c:v>
                </c:pt>
                <c:pt idx="3">
                  <c:v>82.405274117000005</c:v>
                </c:pt>
                <c:pt idx="4">
                  <c:v>83.807846773999998</c:v>
                </c:pt>
                <c:pt idx="5">
                  <c:v>83.941595620000001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(1,2,3,b)</c:v>
                  </c:pt>
                  <c:pt idx="2">
                    <c:v>Prairie Mountain Health </c:v>
                  </c:pt>
                  <c:pt idx="3">
                    <c:v>Interlake-Eastern RHA </c:v>
                  </c:pt>
                  <c:pt idx="4">
                    <c:v>Winnipeg RHA (1,2,3,a,b)</c:v>
                  </c:pt>
                  <c:pt idx="5">
                    <c:v>Southern Health-Santé Sud (1,2,3)</c:v>
                  </c:pt>
                </c:lvl>
                <c:lvl>
                  <c:pt idx="0">
                    <c:v>   </c:v>
                  </c:pt>
                </c:lvl>
              </c:multiLvlStrCache>
            </c:multiLvlStrRef>
          </c:cat>
          <c:val>
            <c:numRef>
              <c:f>'Graph Data'!$G$6:$G$11</c:f>
              <c:numCache>
                <c:formatCode>0.00</c:formatCode>
                <c:ptCount val="6"/>
                <c:pt idx="0">
                  <c:v>82.812671484999996</c:v>
                </c:pt>
                <c:pt idx="1">
                  <c:v>77.213435950000004</c:v>
                </c:pt>
                <c:pt idx="2">
                  <c:v>82.878410435999996</c:v>
                </c:pt>
                <c:pt idx="3">
                  <c:v>82.387350389999995</c:v>
                </c:pt>
                <c:pt idx="4">
                  <c:v>83.493140468000007</c:v>
                </c:pt>
                <c:pt idx="5">
                  <c:v>83.996365920000002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(1,2,3,b)</c:v>
                  </c:pt>
                  <c:pt idx="2">
                    <c:v>Prairie Mountain Health </c:v>
                  </c:pt>
                  <c:pt idx="3">
                    <c:v>Interlake-Eastern RHA </c:v>
                  </c:pt>
                  <c:pt idx="4">
                    <c:v>Winnipeg RHA (1,2,3,a,b)</c:v>
                  </c:pt>
                  <c:pt idx="5">
                    <c:v>Southern Health-Santé Sud (1,2,3)</c:v>
                  </c:pt>
                </c:lvl>
                <c:lvl>
                  <c:pt idx="0">
                    <c:v>   </c:v>
                  </c:pt>
                </c:lvl>
              </c:multiLvlStrCache>
            </c:multiLvlStrRef>
          </c:cat>
          <c:val>
            <c:numRef>
              <c:f>'Graph Data'!$F$6:$F$11</c:f>
              <c:numCache>
                <c:formatCode>0.00</c:formatCode>
                <c:ptCount val="6"/>
                <c:pt idx="0">
                  <c:v>82.411061973000002</c:v>
                </c:pt>
                <c:pt idx="1">
                  <c:v>76.865557847000005</c:v>
                </c:pt>
                <c:pt idx="2">
                  <c:v>82.705976429000003</c:v>
                </c:pt>
                <c:pt idx="3">
                  <c:v>82.320624441000007</c:v>
                </c:pt>
                <c:pt idx="4">
                  <c:v>82.960987274000004</c:v>
                </c:pt>
                <c:pt idx="5">
                  <c:v>83.66810547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6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0"/>
      </c:valAx>
      <c:spPr>
        <a:noFill/>
        <a:ln>
          <a:solidFill>
            <a:schemeClr val="tx1"/>
          </a:solidFill>
        </a:ln>
      </c:spPr>
    </c:plotArea>
    <c:legend>
      <c:legendPos val="r"/>
      <c:layout>
        <c:manualLayout>
          <c:xMode val="edge"/>
          <c:yMode val="edge"/>
          <c:x val="0.79491961580723414"/>
          <c:y val="0.10709790923639526"/>
          <c:w val="0.16097008547546435"/>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3508489369450831E-2"/>
          <c:y val="0.15286639262004015"/>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81.513260897999999</c:v>
                </c:pt>
                <c:pt idx="1">
                  <c:v>81.991029120999997</c:v>
                </c:pt>
                <c:pt idx="2">
                  <c:v>83.613572671</c:v>
                </c:pt>
                <c:pt idx="3">
                  <c:v>84.028580849999997</c:v>
                </c:pt>
                <c:pt idx="4">
                  <c:v>85.164925373000003</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79.928509290999997</c:v>
                </c:pt>
                <c:pt idx="1">
                  <c:v>82.201734435999995</c:v>
                </c:pt>
                <c:pt idx="2">
                  <c:v>83.051400357999995</c:v>
                </c:pt>
                <c:pt idx="3">
                  <c:v>84.907982289000003</c:v>
                </c:pt>
                <c:pt idx="4">
                  <c:v>86.134264201999997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80.426988653999999</c:v>
                </c:pt>
                <c:pt idx="1">
                  <c:v>79.561819446000001</c:v>
                </c:pt>
                <c:pt idx="2">
                  <c:v>83.306313865999996</c:v>
                </c:pt>
                <c:pt idx="3">
                  <c:v>83.985139868999994</c:v>
                </c:pt>
                <c:pt idx="4">
                  <c:v>86.214444459999996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7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725449741928192"/>
          <c:y val="0.45341666545825426"/>
          <c:w val="0.22412013839179193"/>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593572212313239"/>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80.705785130999999</c:v>
                </c:pt>
                <c:pt idx="1">
                  <c:v>85.476679992000001</c:v>
                </c:pt>
                <c:pt idx="2">
                  <c:v>86.870022825000007</c:v>
                </c:pt>
                <c:pt idx="3">
                  <c:v>88.225936842999999</c:v>
                </c:pt>
                <c:pt idx="4">
                  <c:v>87.449484781999999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80.629234170999993</c:v>
                </c:pt>
                <c:pt idx="1">
                  <c:v>85.432055085000002</c:v>
                </c:pt>
                <c:pt idx="2">
                  <c:v>86.874856207999997</c:v>
                </c:pt>
                <c:pt idx="3">
                  <c:v>87.863612166999999</c:v>
                </c:pt>
                <c:pt idx="4">
                  <c:v>88.669021565999998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80.530840791000003</c:v>
                </c:pt>
                <c:pt idx="1">
                  <c:v>86.185135568000007</c:v>
                </c:pt>
                <c:pt idx="2">
                  <c:v>87.300591671999996</c:v>
                </c:pt>
                <c:pt idx="3">
                  <c:v>87.490162699999999</c:v>
                </c:pt>
                <c:pt idx="4">
                  <c:v>89.253598026000006</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70"/>
        </c:scaling>
        <c:delete val="0"/>
        <c:axPos val="l"/>
        <c:numFmt formatCode="#,##0" sourceLinked="0"/>
        <c:majorTickMark val="out"/>
        <c:minorTickMark val="none"/>
        <c:tickLblPos val="nextTo"/>
        <c:spPr>
          <a:ln>
            <a:solidFill>
              <a:schemeClr val="tx1"/>
            </a:solidFill>
          </a:ln>
        </c:spPr>
        <c:crossAx val="27073536"/>
        <c:crosses val="autoZero"/>
        <c:crossBetween val="between"/>
        <c:majorUnit val="5"/>
      </c:valAx>
      <c:spPr>
        <a:ln>
          <a:solidFill>
            <a:schemeClr val="tx1"/>
          </a:solidFill>
        </a:ln>
      </c:spPr>
    </c:plotArea>
    <c:legend>
      <c:legendPos val="r"/>
      <c:layout>
        <c:manualLayout>
          <c:xMode val="edge"/>
          <c:yMode val="edge"/>
          <c:x val="0.69139964711348878"/>
          <c:y val="0.45480730654524532"/>
          <c:w val="0.220132897562445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female life expectancy at birth (in years) by Manitoba health region for the periods 2008–2012, 2013–2017, and 2018–2022. Each region’s life expectancy at birth is shown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3.19: Female Life Expectancy at Birth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female life expectancy at birth (in years) by rural income quintile for the time periods 2008-2012, 2013-2017, and 2018-2022. Data points are connected with lines for each region, and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Female Life Expectancy at Birth by Rural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female life expectancy at birth (in years) by urban income quintile for the time periods 2008-2012, 2013-2017, and 2018-2022. Data points are connected with lines for each region, and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Female Life Expectancy at Birth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Life expectancy at birth in years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D7AC9165-74BD-42E4-9776-68C5CB2C383F}"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86497360-DC2B-4CCD-A274-AC4B66CA547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013840F6-1485-4513-B9E8-E72DE3F5C57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79C2933E-29E8-4750-8F00-C45A39471419}"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6499F2BF-C85E-4E1F-81FF-8F5AE96D1369}"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1E346E5D-F92E-4675-BEFF-AF5747299DF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974800A-72BB-4442-AC08-2D950AB62CC6}"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CC5F9087-CC08-42B9-ACC0-7F63FCD2CC18}"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1C63FB5E-AA6B-42B4-B96A-2F438DCC6BE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052479DA-D389-4B34-B38D-5E13220C3F94}"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2D3239CB-249B-4B13-B7D9-74F6E5CEC2D9}"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0FFBA964-749B-4C30-99BA-91321427CAD9}"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82888BC8-717E-48D3-A58E-16F1086AEB53}"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EE5DCE57-C4C2-4B9B-AA87-3563C3C3CE97}"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DBA5AF47-7597-45BE-AF10-95303F5F3FE3}"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8CBA55E8-FBB0-48C6-8877-4C2A697FD0E3}"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AE2A7726-62C2-48B8-AF7C-CDA5DECAC424}"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C09E2689-C9B8-4E46-B65A-A49FA4CDA7BD}"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AD22146D-CE78-4AED-9DF1-948377B618D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72D951B-4C14-486E-B77C-DBCC9A768E7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181B6B97-5A70-4D45-AC17-A06F5DEAA51B}"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D9" totalsRowShown="0" headerRowDxfId="62" dataDxfId="60" headerRowBorderDxfId="61" tableBorderDxfId="59">
  <tableColumns count="4">
    <tableColumn id="1" xr3:uid="{13204934-9070-47FA-BCE4-2E126490146A}" name="Health Region" dataDxfId="58"/>
    <tableColumn id="2" xr3:uid="{9D13B654-D55D-4E61-A4A1-B01F394BFA69}" name="2008-2012" dataDxfId="57"/>
    <tableColumn id="4" xr3:uid="{E905B87B-6CF6-472D-A463-4DD4DF0F4579}" name="2013-2017" dataDxfId="56"/>
    <tableColumn id="6" xr3:uid="{98A3EF03-EBD3-4B5B-968D-B7D8D08DA0B7}" name="2018-2022" dataDxfId="55"/>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D19" totalsRowShown="0" headerRowDxfId="54" dataDxfId="52" headerRowBorderDxfId="53">
  <tableColumns count="4">
    <tableColumn id="1" xr3:uid="{15A105A5-4238-4990-8FB1-1EC9064EAAF7}" name="Community Area" dataDxfId="51"/>
    <tableColumn id="2" xr3:uid="{F5CE2107-3ABF-4A5E-AE61-0FE7D317DBE0}" name="2008-2012" dataDxfId="50"/>
    <tableColumn id="4" xr3:uid="{17D3DE66-4D16-4579-9390-FCE7DFAD63F4}" name="2013-2017" dataDxfId="49" dataCellStyle="Data - counts"/>
    <tableColumn id="6" xr3:uid="{DE6F0234-9AFC-4F7C-B44E-7E3EF1DFD886}" name="2018-2022" dataDxfId="4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D31" totalsRowShown="0" headerRowDxfId="47" dataDxfId="45" headerRowBorderDxfId="46">
  <tableColumns count="4">
    <tableColumn id="1" xr3:uid="{27D782E4-64EA-42E7-BDD9-167ABC660053}" name="Neighborhood Cluster" dataDxfId="44"/>
    <tableColumn id="2" xr3:uid="{6FB7B7CC-1568-4FBA-8C8A-C3673B0E71C4}" name="2008-2012" dataDxfId="43"/>
    <tableColumn id="4" xr3:uid="{9B3EB30E-4811-4C2F-87EE-547A53BB9DF3}" name="2013-2017" dataDxfId="42" dataCellStyle="Data - counts"/>
    <tableColumn id="6" xr3:uid="{43E0FA13-9B54-44D6-B201-10E3B3EA5D72}" name="2018-2022" dataDxfId="41"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D28" totalsRowShown="0" headerRowDxfId="40" dataDxfId="38" headerRowBorderDxfId="39">
  <tableColumns count="4">
    <tableColumn id="1" xr3:uid="{56E8EF34-C172-47DD-9A69-8731AF4BEA3C}" name="District" dataDxfId="37"/>
    <tableColumn id="2" xr3:uid="{2C3FE038-D845-4E55-81E9-9689AAFF2A87}" name="2008-2012" dataDxfId="36"/>
    <tableColumn id="4" xr3:uid="{65A87695-A081-48FE-8DE3-008DDF3ABE7B}" name="2013-2017" dataDxfId="35"/>
    <tableColumn id="6" xr3:uid="{F9BAEEB1-906A-4FDA-B891-D116C64ECB71}" name="2018-2022" dataDxfId="34"/>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D20" totalsRowShown="0" headerRowDxfId="33" dataDxfId="31" headerRowBorderDxfId="32">
  <tableColumns count="4">
    <tableColumn id="1" xr3:uid="{F950CF07-5D56-45EA-9912-AE960FEF62C5}" name="District" dataDxfId="30"/>
    <tableColumn id="2" xr3:uid="{D577F4E8-AFD3-4919-A21A-04C97EBB4CD7}" name="2008-2012" dataDxfId="29"/>
    <tableColumn id="4" xr3:uid="{AA22EA7D-5DC0-4F3A-8ECA-5325860C71C2}" name="2013-2017" dataDxfId="28"/>
    <tableColumn id="6" xr3:uid="{5AE41F3B-C96C-4164-9A3A-D1DA1E86C419}" name="2018-2022" dataDxfId="27"/>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D22" totalsRowShown="0" headerRowDxfId="26" dataDxfId="24" headerRowBorderDxfId="25">
  <tableColumns count="4">
    <tableColumn id="1" xr3:uid="{FE5F8FC8-159A-4DF3-B7D2-2F19ED803D96}" name="District" dataDxfId="23"/>
    <tableColumn id="2" xr3:uid="{0C48451A-9843-46CF-881D-DCD2932FAB8E}" name="2008-2012" dataDxfId="22"/>
    <tableColumn id="4" xr3:uid="{ACE4089F-A593-4169-8211-DB959B0A7642}" name="2013-2017" dataDxfId="21"/>
    <tableColumn id="6" xr3:uid="{2EBEEC92-8AF4-4122-8D62-E2CACC3843A9}" name="2018-2022" dataDxfId="20"/>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D20" totalsRowShown="0" headerRowDxfId="19" dataDxfId="17" headerRowBorderDxfId="18">
  <tableColumns count="4">
    <tableColumn id="1" xr3:uid="{6E1F500A-8750-4D61-92EF-BE362543E70C}" name="District" dataDxfId="16"/>
    <tableColumn id="2" xr3:uid="{71437E27-5219-4322-8B51-D5994C0FEE0A}" name="2008-2012" dataDxfId="15"/>
    <tableColumn id="4" xr3:uid="{82B9FAD0-A182-4979-A453-ABA4A726790B}" name="2013-2017" dataDxfId="14"/>
    <tableColumn id="6" xr3:uid="{FB9C8903-1AC8-4A75-8E6F-8F2F08F49C57}" name="2018-20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2008-2012" dataDxfId="8" dataCellStyle="Data - percent"/>
    <tableColumn id="3" xr3:uid="{25DBBBAA-19F0-44AB-A7A3-E2C9680F4E3D}" name="2013-2017" dataDxfId="7" dataCellStyle="Data - percent"/>
    <tableColumn id="4" xr3:uid="{B1A4B07F-07FA-4054-9241-0E968E724E9B}" name="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4C0E357-4D6D-4CEB-910B-09BF823FF2A4}" name="Table919331221303948664" displayName="Table919331221303948664" ref="A2:B12" totalsRowShown="0" headerRowDxfId="5" dataDxfId="3" headerRowBorderDxfId="4">
  <tableColumns count="2">
    <tableColumn id="1" xr3:uid="{BD2C7A28-0752-4D28-B846-4A35FFF462D3}" name="Statistical Tests" dataDxfId="2"/>
    <tableColumn id="2" xr3:uid="{24DD4658-AC4E-47AD-92DB-6E81336982F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L14"/>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2" s="59" customFormat="1" ht="18.899999999999999" customHeight="1" x14ac:dyDescent="0.3">
      <c r="A1" s="112" t="s">
        <v>376</v>
      </c>
      <c r="B1" s="58"/>
      <c r="C1" s="58"/>
      <c r="D1" s="58"/>
      <c r="E1" s="58"/>
      <c r="F1" s="58"/>
    </row>
    <row r="2" spans="1:12" s="59" customFormat="1" ht="18.899999999999999" customHeight="1" x14ac:dyDescent="0.3">
      <c r="A2" s="1" t="s">
        <v>369</v>
      </c>
      <c r="B2" s="60"/>
      <c r="C2" s="60"/>
      <c r="D2" s="60"/>
      <c r="E2" s="58"/>
      <c r="F2" s="58"/>
    </row>
    <row r="3" spans="1:12" s="62" customFormat="1" ht="54" customHeight="1" x14ac:dyDescent="0.3">
      <c r="A3" s="93" t="s">
        <v>417</v>
      </c>
      <c r="B3" s="61" t="s">
        <v>365</v>
      </c>
      <c r="C3" s="61" t="s">
        <v>366</v>
      </c>
      <c r="D3" s="61" t="s">
        <v>367</v>
      </c>
      <c r="K3" s="63"/>
      <c r="L3" s="63"/>
    </row>
    <row r="4" spans="1:12" s="59" customFormat="1" ht="18.899999999999999" customHeight="1" x14ac:dyDescent="0.3">
      <c r="A4" s="64" t="s">
        <v>141</v>
      </c>
      <c r="B4" s="83">
        <v>83.66810547</v>
      </c>
      <c r="C4" s="83">
        <v>83.996365920000002</v>
      </c>
      <c r="D4" s="83">
        <v>83.941595620000001</v>
      </c>
    </row>
    <row r="5" spans="1:12" s="59" customFormat="1" ht="18.899999999999999" customHeight="1" x14ac:dyDescent="0.3">
      <c r="A5" s="64" t="s">
        <v>136</v>
      </c>
      <c r="B5" s="83">
        <v>82.960987274000004</v>
      </c>
      <c r="C5" s="83">
        <v>83.493140468000007</v>
      </c>
      <c r="D5" s="83">
        <v>83.807846773999998</v>
      </c>
    </row>
    <row r="6" spans="1:12" s="59" customFormat="1" ht="18.899999999999999" customHeight="1" x14ac:dyDescent="0.3">
      <c r="A6" s="64" t="s">
        <v>25</v>
      </c>
      <c r="B6" s="83">
        <v>82.320624441000007</v>
      </c>
      <c r="C6" s="83">
        <v>82.387350389999995</v>
      </c>
      <c r="D6" s="83">
        <v>82.405274117000005</v>
      </c>
    </row>
    <row r="7" spans="1:12" s="59" customFormat="1" ht="18.899999999999999" customHeight="1" x14ac:dyDescent="0.3">
      <c r="A7" s="64" t="s">
        <v>139</v>
      </c>
      <c r="B7" s="83">
        <v>82.705976429000003</v>
      </c>
      <c r="C7" s="83">
        <v>82.878410435999996</v>
      </c>
      <c r="D7" s="83">
        <v>82.554624967999999</v>
      </c>
    </row>
    <row r="8" spans="1:12" s="59" customFormat="1" ht="18.899999999999999" customHeight="1" x14ac:dyDescent="0.3">
      <c r="A8" s="64" t="s">
        <v>137</v>
      </c>
      <c r="B8" s="83">
        <v>76.865557847000005</v>
      </c>
      <c r="C8" s="83">
        <v>77.213435950000004</v>
      </c>
      <c r="D8" s="83">
        <v>75.481089639999993</v>
      </c>
      <c r="K8" s="65"/>
    </row>
    <row r="9" spans="1:12" s="59" customFormat="1" ht="18.899999999999999" customHeight="1" x14ac:dyDescent="0.3">
      <c r="A9" s="66" t="s">
        <v>9</v>
      </c>
      <c r="B9" s="84">
        <v>82.411061973000002</v>
      </c>
      <c r="C9" s="84">
        <v>82.812671484999996</v>
      </c>
      <c r="D9" s="84">
        <v>82.819603696000001</v>
      </c>
    </row>
    <row r="10" spans="1:12" ht="18.899999999999999" customHeight="1" x14ac:dyDescent="0.25">
      <c r="A10" s="67" t="s">
        <v>340</v>
      </c>
    </row>
    <row r="11" spans="1:12" x14ac:dyDescent="0.25">
      <c r="B11" s="69"/>
      <c r="D11" s="69"/>
    </row>
    <row r="12" spans="1:12" x14ac:dyDescent="0.25">
      <c r="A12" s="111" t="s">
        <v>422</v>
      </c>
      <c r="B12" s="70"/>
      <c r="C12" s="70"/>
      <c r="D12" s="70"/>
    </row>
    <row r="13" spans="1:12" x14ac:dyDescent="0.25">
      <c r="B13" s="69"/>
      <c r="D13" s="69"/>
    </row>
    <row r="14" spans="1:12" ht="15.6" x14ac:dyDescent="0.3">
      <c r="A14" s="113" t="s">
        <v>423</v>
      </c>
      <c r="B14" s="69"/>
      <c r="D14" s="6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N59" sqref="N59"/>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Life Expectancy at Birth by Sex and RHA, based on mortality in 2008-2012, 2013-2017 &amp; 2018-2022</v>
      </c>
    </row>
    <row r="3" spans="1:34" x14ac:dyDescent="0.3">
      <c r="B3" s="30" t="str">
        <f>'Raw Data'!B6</f>
        <v xml:space="preserve">date:  November 27, 2024 </v>
      </c>
    </row>
    <row r="4" spans="1:34" x14ac:dyDescent="0.3">
      <c r="AD4"/>
      <c r="AE4"/>
    </row>
    <row r="5" spans="1:34" s="3" customFormat="1" x14ac:dyDescent="0.3">
      <c r="A5" s="3" t="s">
        <v>189</v>
      </c>
      <c r="B5" s="2" t="s">
        <v>146</v>
      </c>
      <c r="C5" s="3" t="s">
        <v>105</v>
      </c>
      <c r="D5" s="32" t="s">
        <v>315</v>
      </c>
      <c r="E5" s="2" t="s">
        <v>316</v>
      </c>
      <c r="F5" s="7" t="s">
        <v>365</v>
      </c>
      <c r="G5" s="7" t="s">
        <v>366</v>
      </c>
      <c r="H5" s="7" t="s">
        <v>367</v>
      </c>
      <c r="I5" s="15"/>
      <c r="J5" s="19" t="s">
        <v>191</v>
      </c>
      <c r="K5" s="16"/>
    </row>
    <row r="6" spans="1:34" x14ac:dyDescent="0.3">
      <c r="A6">
        <v>6</v>
      </c>
      <c r="B6" s="33" t="s">
        <v>106</v>
      </c>
      <c r="C6" t="str">
        <f>IF('Raw Data'!BC13&lt;0,CONCATENATE("(",-1*'Raw Data'!BC13,")"),'Raw Data'!BC13)</f>
        <v>(a)</v>
      </c>
      <c r="D6" s="34" t="s">
        <v>24</v>
      </c>
      <c r="E6" s="30" t="str">
        <f t="shared" ref="E6:E11" si="0">CONCATENATE(B6)&amp; (C6)</f>
        <v>Manitoba (a)</v>
      </c>
      <c r="F6" s="13">
        <f>'Raw Data'!E13</f>
        <v>82.411061973000002</v>
      </c>
      <c r="G6" s="13">
        <f>'Raw Data'!Q13</f>
        <v>82.812671484999996</v>
      </c>
      <c r="H6" s="13">
        <f>'Raw Data'!AC13</f>
        <v>82.819603696000001</v>
      </c>
      <c r="J6" s="19">
        <v>8</v>
      </c>
      <c r="K6" s="17" t="s">
        <v>129</v>
      </c>
      <c r="L6" s="35"/>
      <c r="M6"/>
      <c r="N6" s="33"/>
      <c r="S6" s="6"/>
      <c r="T6" s="6"/>
      <c r="U6" s="6"/>
      <c r="AA6"/>
      <c r="AB6"/>
      <c r="AC6"/>
      <c r="AD6"/>
      <c r="AE6"/>
    </row>
    <row r="7" spans="1:34" x14ac:dyDescent="0.3">
      <c r="A7">
        <v>5</v>
      </c>
      <c r="B7" s="33" t="s">
        <v>137</v>
      </c>
      <c r="C7" t="str">
        <f>IF('Raw Data'!BC12&lt;0,CONCATENATE("(",-1*'Raw Data'!BC12,")"),'Raw Data'!BC12)</f>
        <v>(1,2,3,b)</v>
      </c>
      <c r="D7"/>
      <c r="E7" s="30" t="str">
        <f t="shared" si="0"/>
        <v>Northern Health Region (1,2,3,b)</v>
      </c>
      <c r="F7" s="13">
        <f>'Raw Data'!E12</f>
        <v>76.865557847000005</v>
      </c>
      <c r="G7" s="13">
        <f>'Raw Data'!Q12</f>
        <v>77.213435950000004</v>
      </c>
      <c r="H7" s="13">
        <f>'Raw Data'!AC12</f>
        <v>75.481089639999993</v>
      </c>
      <c r="J7" s="19">
        <v>9</v>
      </c>
      <c r="K7" s="16" t="s">
        <v>130</v>
      </c>
      <c r="L7" s="35"/>
      <c r="M7"/>
      <c r="N7" s="33"/>
      <c r="S7" s="6"/>
      <c r="T7" s="6"/>
      <c r="U7" s="6"/>
      <c r="AA7"/>
      <c r="AB7"/>
      <c r="AC7"/>
      <c r="AD7"/>
      <c r="AE7"/>
    </row>
    <row r="8" spans="1:34" x14ac:dyDescent="0.3">
      <c r="A8">
        <v>4</v>
      </c>
      <c r="B8" s="33" t="s">
        <v>139</v>
      </c>
      <c r="D8"/>
      <c r="E8" s="30" t="str">
        <f t="shared" si="0"/>
        <v xml:space="preserve">Prairie Mountain Health </v>
      </c>
      <c r="F8" s="13">
        <f>'Raw Data'!E11</f>
        <v>82.705976429000003</v>
      </c>
      <c r="G8" s="13">
        <f>'Raw Data'!Q11</f>
        <v>82.878410435999996</v>
      </c>
      <c r="H8" s="13">
        <f>'Raw Data'!AC11</f>
        <v>82.554624967999999</v>
      </c>
      <c r="J8" s="19">
        <v>10</v>
      </c>
      <c r="K8" s="16" t="s">
        <v>132</v>
      </c>
      <c r="L8" s="35"/>
      <c r="M8"/>
      <c r="N8" s="33"/>
      <c r="S8" s="6"/>
      <c r="T8" s="6"/>
      <c r="U8" s="6"/>
      <c r="AA8"/>
      <c r="AB8"/>
      <c r="AC8"/>
      <c r="AD8"/>
      <c r="AE8"/>
    </row>
    <row r="9" spans="1:34" x14ac:dyDescent="0.3">
      <c r="A9">
        <v>3</v>
      </c>
      <c r="B9" s="33" t="s">
        <v>138</v>
      </c>
      <c r="D9"/>
      <c r="E9" s="30" t="str">
        <f t="shared" si="0"/>
        <v xml:space="preserve">Interlake-Eastern RHA </v>
      </c>
      <c r="F9" s="13">
        <f>'Raw Data'!E10</f>
        <v>82.320624441000007</v>
      </c>
      <c r="G9" s="13">
        <f>'Raw Data'!Q10</f>
        <v>82.387350389999995</v>
      </c>
      <c r="H9" s="13">
        <f>'Raw Data'!AC10</f>
        <v>82.405274117000005</v>
      </c>
      <c r="J9" s="19">
        <v>11</v>
      </c>
      <c r="K9" s="16" t="s">
        <v>131</v>
      </c>
      <c r="L9" s="35"/>
      <c r="M9"/>
      <c r="N9" s="33"/>
      <c r="S9" s="6"/>
      <c r="T9" s="6"/>
      <c r="U9" s="6"/>
      <c r="AA9"/>
      <c r="AB9"/>
      <c r="AC9"/>
      <c r="AD9"/>
      <c r="AE9"/>
    </row>
    <row r="10" spans="1:34" x14ac:dyDescent="0.3">
      <c r="A10">
        <v>2</v>
      </c>
      <c r="B10" s="33" t="s">
        <v>140</v>
      </c>
      <c r="C10" t="str">
        <f>IF('Raw Data'!BC9&lt;0,CONCATENATE("(",-1*'Raw Data'!BC9,")"),'Raw Data'!BC9)</f>
        <v>(1,2,3,a,b)</v>
      </c>
      <c r="D10"/>
      <c r="E10" s="30" t="str">
        <f t="shared" si="0"/>
        <v>Winnipeg RHA (1,2,3,a,b)</v>
      </c>
      <c r="F10" s="13">
        <f>'Raw Data'!E9</f>
        <v>82.960987274000004</v>
      </c>
      <c r="G10" s="13">
        <f>'Raw Data'!Q9</f>
        <v>83.493140468000007</v>
      </c>
      <c r="H10" s="13">
        <f>'Raw Data'!AC9</f>
        <v>83.807846773999998</v>
      </c>
      <c r="J10" s="19">
        <v>12</v>
      </c>
      <c r="K10" s="16" t="s">
        <v>133</v>
      </c>
      <c r="L10" s="35"/>
      <c r="M10"/>
      <c r="N10" s="33"/>
      <c r="S10" s="6"/>
      <c r="T10" s="6"/>
      <c r="U10" s="6"/>
      <c r="AA10"/>
      <c r="AB10"/>
      <c r="AC10"/>
      <c r="AD10"/>
      <c r="AE10"/>
    </row>
    <row r="11" spans="1:34" x14ac:dyDescent="0.3">
      <c r="A11">
        <v>1</v>
      </c>
      <c r="B11" s="33" t="s">
        <v>141</v>
      </c>
      <c r="C11" t="str">
        <f>IF('Raw Data'!BC8&lt;0,CONCATENATE("(",-1*'Raw Data'!BC8,")"),'Raw Data'!BC8)</f>
        <v>(1,2,3)</v>
      </c>
      <c r="D11"/>
      <c r="E11" s="30" t="str">
        <f t="shared" si="0"/>
        <v>Southern Health-Santé Sud (1,2,3)</v>
      </c>
      <c r="F11" s="13">
        <f>'Raw Data'!E8</f>
        <v>83.66810547</v>
      </c>
      <c r="G11" s="13">
        <f>'Raw Data'!Q8</f>
        <v>83.996365920000002</v>
      </c>
      <c r="H11" s="13">
        <f>'Raw Data'!AC8</f>
        <v>83.941595620000001</v>
      </c>
      <c r="J11" s="19">
        <v>13</v>
      </c>
      <c r="K11" s="17" t="s">
        <v>26</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
        <v>409</v>
      </c>
      <c r="F15"/>
      <c r="G15"/>
      <c r="H15"/>
      <c r="I15"/>
      <c r="J15" s="6"/>
      <c r="K15" s="6"/>
      <c r="L15" s="6"/>
      <c r="M15" s="6"/>
      <c r="N15" s="6"/>
      <c r="O15" s="6"/>
      <c r="P15" s="6"/>
      <c r="Q15" s="6"/>
      <c r="R15" s="35"/>
      <c r="V15"/>
      <c r="W15"/>
      <c r="X15"/>
      <c r="AF15" s="6"/>
      <c r="AG15" s="6"/>
      <c r="AH15" s="6"/>
    </row>
    <row r="16" spans="1:34" x14ac:dyDescent="0.3">
      <c r="B16"/>
      <c r="D16"/>
      <c r="E16" s="9" t="s">
        <v>400</v>
      </c>
      <c r="F16"/>
      <c r="G16"/>
      <c r="H16"/>
      <c r="I16"/>
      <c r="J16" s="6"/>
      <c r="K16" s="6"/>
      <c r="L16" s="6"/>
      <c r="M16" s="6"/>
      <c r="N16" s="6"/>
      <c r="O16" s="6"/>
      <c r="P16" s="6"/>
      <c r="Q16" s="6"/>
      <c r="R16" s="35"/>
      <c r="V16"/>
      <c r="W16"/>
      <c r="X16"/>
      <c r="AF16" s="6"/>
      <c r="AG16" s="6"/>
      <c r="AH16" s="6"/>
    </row>
    <row r="17" spans="1:34" x14ac:dyDescent="0.3">
      <c r="B17"/>
      <c r="D17"/>
      <c r="E17" s="9" t="s">
        <v>410</v>
      </c>
      <c r="F17"/>
      <c r="G17"/>
      <c r="H17"/>
      <c r="I17"/>
      <c r="J17" s="6"/>
      <c r="K17" s="6"/>
      <c r="L17" s="6"/>
      <c r="M17" s="6"/>
      <c r="N17" s="6" t="s">
        <v>342</v>
      </c>
      <c r="O17" s="6" t="s">
        <v>343</v>
      </c>
      <c r="P17" s="6" t="s">
        <v>344</v>
      </c>
      <c r="R17" s="35"/>
      <c r="V17"/>
      <c r="W17"/>
      <c r="X17"/>
      <c r="AF17" s="6"/>
      <c r="AG17" s="6"/>
      <c r="AH17" s="6"/>
    </row>
    <row r="18" spans="1:34" x14ac:dyDescent="0.3">
      <c r="B18"/>
      <c r="D18"/>
      <c r="E18"/>
      <c r="F18" s="6" t="s">
        <v>317</v>
      </c>
      <c r="G18" s="6" t="s">
        <v>318</v>
      </c>
      <c r="H18" s="6" t="s">
        <v>319</v>
      </c>
      <c r="I18"/>
      <c r="J18" s="6"/>
      <c r="K18" s="6"/>
      <c r="L18" s="6"/>
      <c r="M18" s="6"/>
      <c r="N18" s="43" t="s">
        <v>341</v>
      </c>
      <c r="O18" s="6"/>
      <c r="Q18" s="3"/>
      <c r="R18" s="35"/>
      <c r="V18"/>
      <c r="W18"/>
      <c r="X18"/>
      <c r="AF18" s="6"/>
      <c r="AG18" s="6"/>
      <c r="AH18" s="6"/>
    </row>
    <row r="19" spans="1:34" x14ac:dyDescent="0.3">
      <c r="B19" s="3" t="s">
        <v>10</v>
      </c>
      <c r="C19" s="3" t="s">
        <v>334</v>
      </c>
      <c r="D19" s="32" t="s">
        <v>315</v>
      </c>
      <c r="E19" s="2" t="s">
        <v>316</v>
      </c>
      <c r="F19" s="7" t="s">
        <v>365</v>
      </c>
      <c r="G19" s="7" t="s">
        <v>366</v>
      </c>
      <c r="H19" s="7" t="s">
        <v>367</v>
      </c>
      <c r="I19" s="7"/>
      <c r="J19" s="19" t="s">
        <v>191</v>
      </c>
      <c r="K19" s="16"/>
      <c r="L19" s="7"/>
      <c r="M19" s="14"/>
      <c r="N19" s="7" t="s">
        <v>365</v>
      </c>
      <c r="O19" s="7" t="s">
        <v>366</v>
      </c>
      <c r="P19" s="7" t="s">
        <v>367</v>
      </c>
    </row>
    <row r="20" spans="1:34" ht="27" x14ac:dyDescent="0.3">
      <c r="A20" t="s">
        <v>8</v>
      </c>
      <c r="B20" s="46" t="s">
        <v>335</v>
      </c>
      <c r="C20" s="33" t="str">
        <f>IF(OR('Raw Inc Data'!BS9="s",'Raw Inc Data'!BT9="s",'Raw Inc Data'!BU9="s")," (s)","")</f>
        <v/>
      </c>
      <c r="D20" t="s">
        <v>8</v>
      </c>
      <c r="E20" s="46" t="str">
        <f>CONCATENATE(B20,C20)</f>
        <v>R1
(Lowest)</v>
      </c>
      <c r="F20" s="13">
        <f>'Raw Inc Data'!D9</f>
        <v>81.513260897999999</v>
      </c>
      <c r="G20" s="13">
        <f>'Raw Inc Data'!U9</f>
        <v>79.928509290999997</v>
      </c>
      <c r="H20" s="13">
        <f>'Raw Inc Data'!AL9</f>
        <v>80.426988653999999</v>
      </c>
      <c r="I20" s="21"/>
      <c r="J20" s="41">
        <v>9</v>
      </c>
      <c r="K20" s="42" t="s">
        <v>19</v>
      </c>
      <c r="L20" s="21"/>
      <c r="M20" s="14"/>
      <c r="N20" s="13" t="str">
        <f>'Raw Inc Data'!BS9</f>
        <v xml:space="preserve"> </v>
      </c>
      <c r="O20" s="13">
        <f>'Raw Inc Data'!BU9</f>
        <v>0</v>
      </c>
      <c r="P20" s="13">
        <f>'Raw Inc Data'!BT9</f>
        <v>0</v>
      </c>
    </row>
    <row r="21" spans="1:34" x14ac:dyDescent="0.3">
      <c r="B21" s="33" t="s">
        <v>11</v>
      </c>
      <c r="C21" s="33" t="str">
        <f>IF(OR('Raw Inc Data'!BS10="s",'Raw Inc Data'!BT10="s",'Raw Inc Data'!BU10="s")," (s)","")</f>
        <v/>
      </c>
      <c r="D21"/>
      <c r="E21" s="46" t="str">
        <f t="shared" ref="E21:E29" si="1">CONCATENATE(B21,C21)</f>
        <v>R2</v>
      </c>
      <c r="F21" s="13">
        <f>'Raw Inc Data'!D10</f>
        <v>81.991029120999997</v>
      </c>
      <c r="G21" s="13">
        <f>'Raw Inc Data'!U10</f>
        <v>82.201734435999995</v>
      </c>
      <c r="H21" s="13">
        <f>'Raw Inc Data'!AL10</f>
        <v>79.561819446000001</v>
      </c>
      <c r="I21" s="21"/>
      <c r="J21" s="3">
        <v>10</v>
      </c>
      <c r="K21" t="s">
        <v>11</v>
      </c>
      <c r="L21" s="21"/>
      <c r="M21" s="14"/>
      <c r="N21" s="13" t="str">
        <f>'Raw Inc Data'!BS10</f>
        <v xml:space="preserve"> </v>
      </c>
      <c r="O21" s="13">
        <f>'Raw Inc Data'!BU10</f>
        <v>0</v>
      </c>
      <c r="P21" s="13">
        <f>'Raw Inc Data'!BT10</f>
        <v>0</v>
      </c>
    </row>
    <row r="22" spans="1:34" x14ac:dyDescent="0.3">
      <c r="B22" s="33" t="s">
        <v>12</v>
      </c>
      <c r="C22" s="33" t="str">
        <f>IF(OR('Raw Inc Data'!BS11="s",'Raw Inc Data'!BT11="s",'Raw Inc Data'!BU11="s")," (s)","")</f>
        <v/>
      </c>
      <c r="D22"/>
      <c r="E22" s="46" t="str">
        <f t="shared" si="1"/>
        <v>R3</v>
      </c>
      <c r="F22" s="13">
        <f>'Raw Inc Data'!D11</f>
        <v>83.613572671</v>
      </c>
      <c r="G22" s="13">
        <f>'Raw Inc Data'!U11</f>
        <v>83.051400357999995</v>
      </c>
      <c r="H22" s="13">
        <f>'Raw Inc Data'!AL11</f>
        <v>83.306313865999996</v>
      </c>
      <c r="I22" s="21"/>
      <c r="J22" s="3">
        <v>11</v>
      </c>
      <c r="K22" t="s">
        <v>12</v>
      </c>
      <c r="L22" s="21"/>
      <c r="M22" s="14"/>
      <c r="N22" s="13" t="str">
        <f>'Raw Inc Data'!BS11</f>
        <v xml:space="preserve"> </v>
      </c>
      <c r="O22" s="13">
        <f>'Raw Inc Data'!BU11</f>
        <v>0</v>
      </c>
      <c r="P22" s="13">
        <f>'Raw Inc Data'!BT11</f>
        <v>0</v>
      </c>
    </row>
    <row r="23" spans="1:34" x14ac:dyDescent="0.3">
      <c r="B23" s="33" t="s">
        <v>13</v>
      </c>
      <c r="C23" s="33" t="str">
        <f>IF(OR('Raw Inc Data'!BS12="s",'Raw Inc Data'!BT12="s",'Raw Inc Data'!BU12="s")," (s)","")</f>
        <v/>
      </c>
      <c r="D23"/>
      <c r="E23" s="46" t="str">
        <f t="shared" si="1"/>
        <v>R4</v>
      </c>
      <c r="F23" s="13">
        <f>'Raw Inc Data'!D12</f>
        <v>84.028580849999997</v>
      </c>
      <c r="G23" s="13">
        <f>'Raw Inc Data'!U12</f>
        <v>84.907982289000003</v>
      </c>
      <c r="H23" s="13">
        <f>'Raw Inc Data'!AL12</f>
        <v>83.985139868999994</v>
      </c>
      <c r="I23" s="21"/>
      <c r="J23" s="3">
        <v>12</v>
      </c>
      <c r="K23" t="s">
        <v>13</v>
      </c>
      <c r="L23" s="21"/>
      <c r="M23" s="14"/>
      <c r="N23" s="13" t="str">
        <f>'Raw Inc Data'!BS12</f>
        <v xml:space="preserve"> </v>
      </c>
      <c r="O23" s="13">
        <f>'Raw Inc Data'!BU12</f>
        <v>0</v>
      </c>
      <c r="P23" s="13">
        <f>'Raw Inc Data'!BT12</f>
        <v>0</v>
      </c>
    </row>
    <row r="24" spans="1:34" ht="27" x14ac:dyDescent="0.3">
      <c r="B24" s="46" t="s">
        <v>336</v>
      </c>
      <c r="C24" s="33" t="str">
        <f>IF(OR('Raw Inc Data'!BS13="s",'Raw Inc Data'!BT13="s",'Raw Inc Data'!BU13="s")," (s)","")</f>
        <v/>
      </c>
      <c r="D24"/>
      <c r="E24" s="46" t="str">
        <f t="shared" si="1"/>
        <v>Rural R5
(Highest)</v>
      </c>
      <c r="F24" s="13">
        <f>'Raw Inc Data'!D13</f>
        <v>85.164925373000003</v>
      </c>
      <c r="G24" s="13">
        <f>'Raw Inc Data'!U13</f>
        <v>86.134264201999997</v>
      </c>
      <c r="H24" s="13">
        <f>'Raw Inc Data'!AL13</f>
        <v>86.214444459999996</v>
      </c>
      <c r="I24" s="21"/>
      <c r="J24" s="3">
        <v>13</v>
      </c>
      <c r="K24" t="s">
        <v>20</v>
      </c>
      <c r="L24" s="21"/>
      <c r="M24" s="14"/>
      <c r="N24" s="13">
        <f>'Raw Inc Data'!BS13</f>
        <v>0</v>
      </c>
      <c r="O24" s="13">
        <f>'Raw Inc Data'!BU13</f>
        <v>0</v>
      </c>
      <c r="P24" s="13">
        <f>'Raw Inc Data'!BT13</f>
        <v>0</v>
      </c>
    </row>
    <row r="25" spans="1:34" ht="27" x14ac:dyDescent="0.3">
      <c r="A25" t="s">
        <v>8</v>
      </c>
      <c r="B25" s="46" t="s">
        <v>337</v>
      </c>
      <c r="C25" s="33" t="str">
        <f>IF(OR('Raw Inc Data'!BS14="s",'Raw Inc Data'!BT14="s",'Raw Inc Data'!BU14="s")," (s)","")</f>
        <v/>
      </c>
      <c r="D25" t="s">
        <v>8</v>
      </c>
      <c r="E25" s="46" t="str">
        <f t="shared" si="1"/>
        <v>U1
(Lowest)</v>
      </c>
      <c r="F25" s="13">
        <f>'Raw Inc Data'!D14</f>
        <v>80.705785130999999</v>
      </c>
      <c r="G25" s="13">
        <f>'Raw Inc Data'!U14</f>
        <v>80.629234170999993</v>
      </c>
      <c r="H25" s="13">
        <f>'Raw Inc Data'!AL14</f>
        <v>80.530840791000003</v>
      </c>
      <c r="I25" s="21"/>
      <c r="J25" s="51">
        <v>14</v>
      </c>
      <c r="K25" s="50" t="s">
        <v>21</v>
      </c>
      <c r="L25" s="21"/>
      <c r="M25" s="14"/>
      <c r="N25" s="13">
        <f>'Raw Inc Data'!BS14</f>
        <v>0</v>
      </c>
      <c r="O25" s="13">
        <f>'Raw Inc Data'!BU14</f>
        <v>0</v>
      </c>
      <c r="P25" s="13">
        <f>'Raw Inc Data'!BT14</f>
        <v>0</v>
      </c>
    </row>
    <row r="26" spans="1:34" x14ac:dyDescent="0.3">
      <c r="B26" s="33" t="s">
        <v>14</v>
      </c>
      <c r="C26" s="33" t="str">
        <f>IF(OR('Raw Inc Data'!BS15="s",'Raw Inc Data'!BT15="s",'Raw Inc Data'!BU15="s")," (s)","")</f>
        <v/>
      </c>
      <c r="D26"/>
      <c r="E26" s="46" t="str">
        <f t="shared" si="1"/>
        <v>U2</v>
      </c>
      <c r="F26" s="13">
        <f>'Raw Inc Data'!D15</f>
        <v>85.476679992000001</v>
      </c>
      <c r="G26" s="13">
        <f>'Raw Inc Data'!U15</f>
        <v>85.432055085000002</v>
      </c>
      <c r="H26" s="13">
        <f>'Raw Inc Data'!AL15</f>
        <v>86.185135568000007</v>
      </c>
      <c r="I26" s="21"/>
      <c r="J26" s="3">
        <v>15</v>
      </c>
      <c r="K26" t="s">
        <v>14</v>
      </c>
      <c r="L26" s="21"/>
      <c r="M26" s="14"/>
      <c r="N26" s="13">
        <f>'Raw Inc Data'!BS15</f>
        <v>0</v>
      </c>
      <c r="O26" s="13">
        <f>'Raw Inc Data'!BU15</f>
        <v>0</v>
      </c>
      <c r="P26" s="13">
        <f>'Raw Inc Data'!BT15</f>
        <v>0</v>
      </c>
    </row>
    <row r="27" spans="1:34" x14ac:dyDescent="0.3">
      <c r="B27" s="33" t="s">
        <v>15</v>
      </c>
      <c r="C27" s="33" t="str">
        <f>IF(OR('Raw Inc Data'!BS16="s",'Raw Inc Data'!BT16="s",'Raw Inc Data'!BU16="s")," (s)","")</f>
        <v/>
      </c>
      <c r="D27"/>
      <c r="E27" s="46" t="str">
        <f t="shared" si="1"/>
        <v>U3</v>
      </c>
      <c r="F27" s="13">
        <f>'Raw Inc Data'!D16</f>
        <v>86.870022825000007</v>
      </c>
      <c r="G27" s="13">
        <f>'Raw Inc Data'!U16</f>
        <v>86.874856207999997</v>
      </c>
      <c r="H27" s="13">
        <f>'Raw Inc Data'!AL16</f>
        <v>87.300591671999996</v>
      </c>
      <c r="I27" s="21"/>
      <c r="J27" s="3">
        <v>16</v>
      </c>
      <c r="K27" t="s">
        <v>15</v>
      </c>
      <c r="L27" s="21"/>
      <c r="M27" s="14"/>
      <c r="N27" s="13">
        <f>'Raw Inc Data'!BS16</f>
        <v>0</v>
      </c>
      <c r="O27" s="13">
        <f>'Raw Inc Data'!BU16</f>
        <v>0</v>
      </c>
      <c r="P27" s="13">
        <f>'Raw Inc Data'!BT16</f>
        <v>0</v>
      </c>
    </row>
    <row r="28" spans="1:34" x14ac:dyDescent="0.3">
      <c r="B28" s="33" t="s">
        <v>16</v>
      </c>
      <c r="C28" s="33" t="str">
        <f>IF(OR('Raw Inc Data'!BS17="s",'Raw Inc Data'!BT17="s",'Raw Inc Data'!BU17="s")," (s)","")</f>
        <v/>
      </c>
      <c r="D28"/>
      <c r="E28" s="46" t="str">
        <f t="shared" si="1"/>
        <v>U4</v>
      </c>
      <c r="F28" s="13">
        <f>'Raw Inc Data'!D17</f>
        <v>88.225936842999999</v>
      </c>
      <c r="G28" s="13">
        <f>'Raw Inc Data'!U17</f>
        <v>87.863612166999999</v>
      </c>
      <c r="H28" s="13">
        <f>'Raw Inc Data'!AL17</f>
        <v>87.490162699999999</v>
      </c>
      <c r="I28" s="21"/>
      <c r="J28" s="3">
        <v>17</v>
      </c>
      <c r="K28" t="s">
        <v>16</v>
      </c>
      <c r="L28" s="21"/>
      <c r="M28" s="14"/>
      <c r="N28" s="13">
        <f>'Raw Inc Data'!BS17</f>
        <v>0</v>
      </c>
      <c r="O28" s="13">
        <f>'Raw Inc Data'!BU17</f>
        <v>0</v>
      </c>
      <c r="P28" s="13">
        <f>'Raw Inc Data'!BT17</f>
        <v>0</v>
      </c>
    </row>
    <row r="29" spans="1:34" ht="27" x14ac:dyDescent="0.3">
      <c r="B29" s="46" t="s">
        <v>338</v>
      </c>
      <c r="C29" s="33" t="str">
        <f>IF(OR('Raw Inc Data'!BS18="s",'Raw Inc Data'!BT18="s",'Raw Inc Data'!BU18="s")," (s)","")</f>
        <v/>
      </c>
      <c r="D29"/>
      <c r="E29" s="46" t="str">
        <f t="shared" si="1"/>
        <v>Urban U5
(Highest)</v>
      </c>
      <c r="F29" s="13">
        <f>'Raw Inc Data'!D18</f>
        <v>87.449484781999999</v>
      </c>
      <c r="G29" s="13">
        <f>'Raw Inc Data'!U18</f>
        <v>88.669021565999998</v>
      </c>
      <c r="H29" s="13">
        <f>'Raw Inc Data'!AL18</f>
        <v>89.253598026000006</v>
      </c>
      <c r="I29" s="21"/>
      <c r="J29" s="3">
        <v>18</v>
      </c>
      <c r="K29" t="s">
        <v>22</v>
      </c>
      <c r="L29" s="21"/>
      <c r="M29" s="36"/>
      <c r="N29" s="13">
        <f>'Raw Inc Data'!BS18</f>
        <v>0</v>
      </c>
      <c r="O29" s="13">
        <f>'Raw Inc Data'!BU18</f>
        <v>0</v>
      </c>
      <c r="P29" s="13">
        <f>'Raw Inc Data'!BT18</f>
        <v>0</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4" t="s">
        <v>190</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321</v>
      </c>
      <c r="G33" s="36" t="s">
        <v>322</v>
      </c>
      <c r="H33" t="s">
        <v>323</v>
      </c>
      <c r="I33"/>
      <c r="J33" s="43" t="s">
        <v>320</v>
      </c>
      <c r="K33" s="6"/>
      <c r="L33" s="37"/>
      <c r="M33" s="36"/>
      <c r="N33" s="36"/>
      <c r="O33" s="36"/>
      <c r="R33" s="35"/>
      <c r="V33"/>
      <c r="W33"/>
      <c r="X33"/>
      <c r="AF33" s="6"/>
      <c r="AG33" s="6"/>
      <c r="AH33" s="6"/>
    </row>
    <row r="34" spans="2:34" x14ac:dyDescent="0.3">
      <c r="B34"/>
      <c r="D34"/>
      <c r="E34" s="27" t="s">
        <v>196</v>
      </c>
      <c r="F34" s="28" t="str">
        <f>IF('Raw Inc Data'!BN9="r","*","")</f>
        <v>*</v>
      </c>
      <c r="G34" s="28" t="str">
        <f>IF('Raw Inc Data'!BO9="r","*","")</f>
        <v>*</v>
      </c>
      <c r="H34" s="28" t="str">
        <f>IF('Raw Inc Data'!BP9="r","*","")</f>
        <v>*</v>
      </c>
      <c r="I34" s="26"/>
      <c r="J34" s="44" t="s">
        <v>196</v>
      </c>
      <c r="K34" s="44" t="s">
        <v>324</v>
      </c>
      <c r="L34" s="44" t="s">
        <v>326</v>
      </c>
      <c r="M34" s="44" t="s">
        <v>327</v>
      </c>
      <c r="N34"/>
      <c r="O34" s="35"/>
    </row>
    <row r="35" spans="2:34" x14ac:dyDescent="0.3">
      <c r="B35"/>
      <c r="D35"/>
      <c r="E35" s="27" t="s">
        <v>195</v>
      </c>
      <c r="F35" s="28" t="str">
        <f>IF('Raw Inc Data'!BN14="u","*","")</f>
        <v/>
      </c>
      <c r="G35" s="28" t="str">
        <f>IF('Raw Inc Data'!BO14="u","*","")</f>
        <v>*</v>
      </c>
      <c r="H35" s="28" t="str">
        <f>IF('Raw Inc Data'!BP14="u","*","")</f>
        <v>*</v>
      </c>
      <c r="I35" s="38"/>
      <c r="J35" s="44" t="s">
        <v>195</v>
      </c>
      <c r="K35" s="44" t="s">
        <v>325</v>
      </c>
      <c r="L35" s="44" t="s">
        <v>329</v>
      </c>
      <c r="M35" s="44" t="s">
        <v>328</v>
      </c>
      <c r="N35"/>
      <c r="O35" s="35"/>
    </row>
    <row r="36" spans="2:34" x14ac:dyDescent="0.3">
      <c r="B36"/>
      <c r="D36"/>
      <c r="E36" s="39" t="s">
        <v>198</v>
      </c>
      <c r="F36" s="40"/>
      <c r="G36" s="28" t="str">
        <f>IF('Raw Inc Data'!BQ9="a"," (a)","")</f>
        <v/>
      </c>
      <c r="H36" s="28" t="str">
        <f>IF('Raw Inc Data'!BR9="b"," (b)","")</f>
        <v/>
      </c>
      <c r="I36" s="26"/>
      <c r="J36" s="44" t="s">
        <v>198</v>
      </c>
      <c r="K36" s="44"/>
      <c r="L36" s="44" t="s">
        <v>330</v>
      </c>
      <c r="M36" s="44" t="s">
        <v>331</v>
      </c>
      <c r="N36" s="6"/>
      <c r="O36" s="35"/>
    </row>
    <row r="37" spans="2:34" x14ac:dyDescent="0.3">
      <c r="B37"/>
      <c r="D37"/>
      <c r="E37" s="39" t="s">
        <v>197</v>
      </c>
      <c r="F37" s="40"/>
      <c r="G37" s="28" t="str">
        <f>IF('Raw Inc Data'!BQ14="a"," (a)","")</f>
        <v/>
      </c>
      <c r="H37" s="28" t="str">
        <f>IF('Raw Inc Data'!BR14="b"," (b)","")</f>
        <v/>
      </c>
      <c r="I37" s="26"/>
      <c r="J37" s="45" t="s">
        <v>197</v>
      </c>
      <c r="K37" s="44"/>
      <c r="L37" s="44" t="s">
        <v>332</v>
      </c>
      <c r="M37" s="28" t="s">
        <v>333</v>
      </c>
      <c r="N37" s="6"/>
      <c r="O37" s="35"/>
    </row>
    <row r="38" spans="2:34" x14ac:dyDescent="0.3">
      <c r="B38"/>
      <c r="D38"/>
      <c r="E38" s="27" t="s">
        <v>298</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299</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2" t="s">
        <v>345</v>
      </c>
      <c r="C41" s="52"/>
      <c r="D41" s="53"/>
      <c r="E41" s="53"/>
      <c r="F41" s="53"/>
      <c r="G41" s="53"/>
      <c r="H41" s="53"/>
      <c r="I41" s="53"/>
      <c r="J41" s="53"/>
      <c r="K41" s="53"/>
      <c r="L41" s="53"/>
      <c r="M41" s="53"/>
      <c r="N41" s="53"/>
      <c r="O41" s="53"/>
      <c r="P41" s="53"/>
      <c r="Q41" s="53"/>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honeticPr fontId="35" type="noConversion"/>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C16" sqref="C15:C16"/>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2"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88"/>
      <c r="BE1" s="88"/>
      <c r="BF1" s="88"/>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88"/>
      <c r="BE2" s="88"/>
      <c r="BF2" s="88"/>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346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9"/>
      <c r="BE5" s="89"/>
      <c r="BF5" s="89"/>
    </row>
    <row r="6" spans="1:93" x14ac:dyDescent="0.3">
      <c r="A6" s="10"/>
      <c r="B6" t="s">
        <v>416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9"/>
      <c r="BE6" s="89"/>
      <c r="BF6" s="89"/>
    </row>
    <row r="7" spans="1:93" x14ac:dyDescent="0.3">
      <c r="A7" s="10"/>
      <c r="B7" t="s">
        <v>0</v>
      </c>
      <c r="C7" s="95" t="s">
        <v>2</v>
      </c>
      <c r="D7" s="96" t="s">
        <v>1</v>
      </c>
      <c r="E7" s="97" t="s">
        <v>347</v>
      </c>
      <c r="F7" s="96" t="s">
        <v>348</v>
      </c>
      <c r="G7" s="96" t="s">
        <v>349</v>
      </c>
      <c r="H7" s="96" t="s">
        <v>350</v>
      </c>
      <c r="I7" s="98" t="s">
        <v>351</v>
      </c>
      <c r="J7" s="96" t="s">
        <v>3</v>
      </c>
      <c r="K7" s="96"/>
      <c r="L7" s="96"/>
      <c r="M7" s="96"/>
      <c r="N7" s="96"/>
      <c r="O7" s="96" t="s">
        <v>5</v>
      </c>
      <c r="P7" s="96" t="s">
        <v>4</v>
      </c>
      <c r="Q7" s="97" t="s">
        <v>353</v>
      </c>
      <c r="R7" s="96" t="s">
        <v>354</v>
      </c>
      <c r="S7" s="96" t="s">
        <v>355</v>
      </c>
      <c r="T7" s="96" t="s">
        <v>356</v>
      </c>
      <c r="U7" s="98" t="s">
        <v>357</v>
      </c>
      <c r="V7" s="96" t="s">
        <v>6</v>
      </c>
      <c r="W7" s="96"/>
      <c r="X7" s="96"/>
      <c r="Y7" s="96"/>
      <c r="Z7" s="96"/>
      <c r="AA7" s="96" t="s">
        <v>176</v>
      </c>
      <c r="AB7" s="96" t="s">
        <v>175</v>
      </c>
      <c r="AC7" s="97" t="s">
        <v>359</v>
      </c>
      <c r="AD7" s="96" t="s">
        <v>360</v>
      </c>
      <c r="AE7" s="96" t="s">
        <v>361</v>
      </c>
      <c r="AF7" s="96" t="s">
        <v>362</v>
      </c>
      <c r="AG7" s="98" t="s">
        <v>363</v>
      </c>
      <c r="AH7" s="96" t="s">
        <v>177</v>
      </c>
      <c r="AI7" s="96"/>
      <c r="AJ7" s="96"/>
      <c r="AK7" s="96"/>
      <c r="AL7" s="96"/>
      <c r="AM7" s="96" t="s">
        <v>401</v>
      </c>
      <c r="AN7" s="96"/>
      <c r="AO7" s="96"/>
      <c r="AP7" s="96"/>
      <c r="AQ7" s="96" t="s">
        <v>402</v>
      </c>
      <c r="AR7" s="96"/>
      <c r="AS7" s="96"/>
      <c r="AT7" s="96"/>
      <c r="AU7" s="95" t="s">
        <v>390</v>
      </c>
      <c r="AV7" s="95" t="s">
        <v>391</v>
      </c>
      <c r="AW7" s="95" t="s">
        <v>392</v>
      </c>
      <c r="AX7" s="95" t="s">
        <v>396</v>
      </c>
      <c r="AY7" s="95" t="s">
        <v>397</v>
      </c>
      <c r="AZ7" s="95" t="s">
        <v>403</v>
      </c>
      <c r="BA7" s="95" t="s">
        <v>404</v>
      </c>
      <c r="BB7" s="95" t="s">
        <v>405</v>
      </c>
      <c r="BC7" s="99" t="s">
        <v>7</v>
      </c>
      <c r="BD7" s="100" t="s">
        <v>406</v>
      </c>
      <c r="BE7" s="100" t="s">
        <v>407</v>
      </c>
      <c r="BF7" s="100" t="s">
        <v>408</v>
      </c>
    </row>
    <row r="8" spans="1:93" s="3" customFormat="1" x14ac:dyDescent="0.3">
      <c r="A8" s="10" t="s">
        <v>339</v>
      </c>
      <c r="B8" s="3" t="s">
        <v>129</v>
      </c>
      <c r="C8" s="101">
        <v>442698</v>
      </c>
      <c r="D8" s="102">
        <v>2851</v>
      </c>
      <c r="E8" s="97">
        <v>83.66810547</v>
      </c>
      <c r="F8" s="103">
        <v>83.248260439000006</v>
      </c>
      <c r="G8" s="103">
        <v>84.087950500000005</v>
      </c>
      <c r="H8" s="103">
        <v>4.5884488199999997E-2</v>
      </c>
      <c r="I8" s="104">
        <v>0.2142066483</v>
      </c>
      <c r="J8" s="103">
        <v>4.3000901000000001E-8</v>
      </c>
      <c r="K8" s="103"/>
      <c r="L8" s="103" t="s">
        <v>8</v>
      </c>
      <c r="M8" s="103"/>
      <c r="N8" s="103"/>
      <c r="O8" s="101">
        <v>485332</v>
      </c>
      <c r="P8" s="102">
        <v>2988</v>
      </c>
      <c r="Q8" s="97">
        <v>83.996365920000002</v>
      </c>
      <c r="R8" s="103">
        <v>83.590508994999993</v>
      </c>
      <c r="S8" s="103">
        <v>84.402222844999997</v>
      </c>
      <c r="T8" s="103">
        <v>4.2877926800000001E-2</v>
      </c>
      <c r="U8" s="104">
        <v>0.20706985959999999</v>
      </c>
      <c r="V8" s="103">
        <v>9.2989768999999997E-8</v>
      </c>
      <c r="W8" s="103"/>
      <c r="X8" s="103" t="s">
        <v>8</v>
      </c>
      <c r="Y8" s="103"/>
      <c r="Z8" s="103"/>
      <c r="AA8" s="101">
        <v>531794</v>
      </c>
      <c r="AB8" s="102">
        <v>3315</v>
      </c>
      <c r="AC8" s="97">
        <v>83.941595620000001</v>
      </c>
      <c r="AD8" s="103">
        <v>83.557815055999995</v>
      </c>
      <c r="AE8" s="103">
        <v>84.325376184000007</v>
      </c>
      <c r="AF8" s="103">
        <v>3.83401503E-2</v>
      </c>
      <c r="AG8" s="104">
        <v>0.19580641039999999</v>
      </c>
      <c r="AH8" s="103">
        <v>1.0610494E-7</v>
      </c>
      <c r="AI8" s="103"/>
      <c r="AJ8" s="103" t="s">
        <v>8</v>
      </c>
      <c r="AK8" s="103"/>
      <c r="AL8" s="103"/>
      <c r="AM8" s="103">
        <v>0.84759754519999997</v>
      </c>
      <c r="AN8" s="103"/>
      <c r="AO8" s="103"/>
      <c r="AP8" s="103"/>
      <c r="AQ8" s="103">
        <v>0.27054726489999997</v>
      </c>
      <c r="AR8" s="103"/>
      <c r="AS8" s="103"/>
      <c r="AT8" s="103"/>
      <c r="AU8" s="101">
        <v>1</v>
      </c>
      <c r="AV8" s="101">
        <v>2</v>
      </c>
      <c r="AW8" s="101">
        <v>3</v>
      </c>
      <c r="AX8" s="101" t="s">
        <v>8</v>
      </c>
      <c r="AY8" s="101" t="s">
        <v>8</v>
      </c>
      <c r="AZ8" s="101"/>
      <c r="BA8" s="101"/>
      <c r="BB8" s="101"/>
      <c r="BC8" s="99" t="s">
        <v>179</v>
      </c>
      <c r="BD8" s="100">
        <v>570.20000000000005</v>
      </c>
      <c r="BE8" s="100">
        <v>597.6</v>
      </c>
      <c r="BF8" s="100">
        <v>663</v>
      </c>
      <c r="BG8" s="43"/>
      <c r="BH8" s="43"/>
      <c r="BI8" s="43"/>
      <c r="BJ8" s="43"/>
      <c r="BK8" s="43"/>
      <c r="BL8" s="43"/>
      <c r="BM8" s="43"/>
      <c r="BN8" s="43"/>
      <c r="BO8" s="43"/>
      <c r="BP8" s="43"/>
      <c r="BQ8" s="43"/>
      <c r="BR8" s="43"/>
      <c r="BS8" s="43"/>
      <c r="BT8" s="43"/>
      <c r="BU8" s="43"/>
      <c r="BV8" s="43"/>
      <c r="BW8" s="43"/>
    </row>
    <row r="9" spans="1:93" x14ac:dyDescent="0.3">
      <c r="A9" s="10"/>
      <c r="B9" t="s">
        <v>130</v>
      </c>
      <c r="C9" s="95">
        <v>1791506</v>
      </c>
      <c r="D9" s="105">
        <v>14482</v>
      </c>
      <c r="E9" s="106">
        <v>82.960987274000004</v>
      </c>
      <c r="F9" s="96">
        <v>82.752028506000002</v>
      </c>
      <c r="G9" s="96">
        <v>83.169946042000007</v>
      </c>
      <c r="H9" s="96">
        <v>1.13660367E-2</v>
      </c>
      <c r="I9" s="98">
        <v>0.1066116163</v>
      </c>
      <c r="J9" s="96">
        <v>4.4391999999999998E-5</v>
      </c>
      <c r="K9" s="96"/>
      <c r="L9" s="96" t="s">
        <v>8</v>
      </c>
      <c r="M9" s="96"/>
      <c r="N9" s="96"/>
      <c r="O9" s="95">
        <v>1925157</v>
      </c>
      <c r="P9" s="105">
        <v>15003</v>
      </c>
      <c r="Q9" s="106">
        <v>83.493140468000007</v>
      </c>
      <c r="R9" s="96">
        <v>83.291593183000003</v>
      </c>
      <c r="S9" s="96">
        <v>83.694687752999997</v>
      </c>
      <c r="T9" s="96">
        <v>1.0574059800000001E-2</v>
      </c>
      <c r="U9" s="98">
        <v>0.1028302474</v>
      </c>
      <c r="V9" s="96">
        <v>1.5650977E-7</v>
      </c>
      <c r="W9" s="96"/>
      <c r="X9" s="96" t="s">
        <v>8</v>
      </c>
      <c r="Y9" s="96"/>
      <c r="Z9" s="96"/>
      <c r="AA9" s="95">
        <v>2014527</v>
      </c>
      <c r="AB9" s="105">
        <v>15731</v>
      </c>
      <c r="AC9" s="106">
        <v>83.807846773999998</v>
      </c>
      <c r="AD9" s="96">
        <v>83.611548338999995</v>
      </c>
      <c r="AE9" s="96">
        <v>84.004145209000001</v>
      </c>
      <c r="AF9" s="96">
        <v>1.0030475699999999E-2</v>
      </c>
      <c r="AG9" s="98">
        <v>0.10015226269999999</v>
      </c>
      <c r="AH9" s="96">
        <v>8.8817839999999998E-15</v>
      </c>
      <c r="AI9" s="96"/>
      <c r="AJ9" s="96" t="s">
        <v>8</v>
      </c>
      <c r="AK9" s="96"/>
      <c r="AL9" s="96"/>
      <c r="AM9" s="96">
        <v>2.8349093400000001E-2</v>
      </c>
      <c r="AN9" s="96"/>
      <c r="AO9" s="96"/>
      <c r="AP9" s="96"/>
      <c r="AQ9" s="96">
        <v>3.2730619999999999E-4</v>
      </c>
      <c r="AR9" s="96"/>
      <c r="AS9" s="96"/>
      <c r="AT9" s="96"/>
      <c r="AU9" s="95">
        <v>1</v>
      </c>
      <c r="AV9" s="95">
        <v>2</v>
      </c>
      <c r="AW9" s="95">
        <v>3</v>
      </c>
      <c r="AX9" s="95" t="s">
        <v>383</v>
      </c>
      <c r="AY9" s="95" t="s">
        <v>384</v>
      </c>
      <c r="AZ9" s="95"/>
      <c r="BA9" s="95"/>
      <c r="BB9" s="95"/>
      <c r="BC9" s="107" t="s">
        <v>182</v>
      </c>
      <c r="BD9" s="108">
        <v>2896.4</v>
      </c>
      <c r="BE9" s="108">
        <v>3000.6</v>
      </c>
      <c r="BF9" s="108">
        <v>3146.2</v>
      </c>
    </row>
    <row r="10" spans="1:93" x14ac:dyDescent="0.3">
      <c r="A10" s="10"/>
      <c r="B10" t="s">
        <v>132</v>
      </c>
      <c r="C10" s="95">
        <v>300170</v>
      </c>
      <c r="D10" s="105">
        <v>2237</v>
      </c>
      <c r="E10" s="106">
        <v>82.320624441000007</v>
      </c>
      <c r="F10" s="96">
        <v>81.802058224000007</v>
      </c>
      <c r="G10" s="96">
        <v>82.839190658000007</v>
      </c>
      <c r="H10" s="96">
        <v>6.9999719299999999E-2</v>
      </c>
      <c r="I10" s="98">
        <v>0.26457460059999999</v>
      </c>
      <c r="J10" s="96">
        <v>0.74412190869999995</v>
      </c>
      <c r="K10" s="96"/>
      <c r="L10" s="96" t="s">
        <v>8</v>
      </c>
      <c r="M10" s="96"/>
      <c r="N10" s="96"/>
      <c r="O10" s="95">
        <v>314603</v>
      </c>
      <c r="P10" s="105">
        <v>2460</v>
      </c>
      <c r="Q10" s="106">
        <v>82.387350389999995</v>
      </c>
      <c r="R10" s="96">
        <v>81.886133388999994</v>
      </c>
      <c r="S10" s="96">
        <v>82.888567391999999</v>
      </c>
      <c r="T10" s="96">
        <v>6.5394232199999999E-2</v>
      </c>
      <c r="U10" s="98">
        <v>0.25572296</v>
      </c>
      <c r="V10" s="96">
        <v>0.11208161649999999</v>
      </c>
      <c r="W10" s="96"/>
      <c r="X10" s="96" t="s">
        <v>8</v>
      </c>
      <c r="Y10" s="96"/>
      <c r="Z10" s="96"/>
      <c r="AA10" s="95">
        <v>331636</v>
      </c>
      <c r="AB10" s="105">
        <v>2631</v>
      </c>
      <c r="AC10" s="106">
        <v>82.405274117000005</v>
      </c>
      <c r="AD10" s="96">
        <v>81.885690034000007</v>
      </c>
      <c r="AE10" s="96">
        <v>82.924858198999999</v>
      </c>
      <c r="AF10" s="96">
        <v>7.02747861E-2</v>
      </c>
      <c r="AG10" s="98">
        <v>0.2650939195</v>
      </c>
      <c r="AH10" s="96">
        <v>0.1340834716</v>
      </c>
      <c r="AI10" s="96"/>
      <c r="AJ10" s="96" t="s">
        <v>8</v>
      </c>
      <c r="AK10" s="96"/>
      <c r="AL10" s="96"/>
      <c r="AM10" s="96">
        <v>0.96118883759999996</v>
      </c>
      <c r="AN10" s="96"/>
      <c r="AO10" s="96"/>
      <c r="AP10" s="96"/>
      <c r="AQ10" s="96">
        <v>0.85610021410000003</v>
      </c>
      <c r="AR10" s="96"/>
      <c r="AS10" s="96"/>
      <c r="AT10" s="96"/>
      <c r="AU10" s="95" t="s">
        <v>8</v>
      </c>
      <c r="AV10" s="95" t="s">
        <v>8</v>
      </c>
      <c r="AW10" s="95" t="s">
        <v>8</v>
      </c>
      <c r="AX10" s="95" t="s">
        <v>8</v>
      </c>
      <c r="AY10" s="95" t="s">
        <v>8</v>
      </c>
      <c r="AZ10" s="95"/>
      <c r="BA10" s="95"/>
      <c r="BB10" s="95"/>
      <c r="BC10" s="107" t="s">
        <v>8</v>
      </c>
      <c r="BD10" s="108">
        <v>447.4</v>
      </c>
      <c r="BE10" s="108">
        <v>492</v>
      </c>
      <c r="BF10" s="108">
        <v>526.20000000000005</v>
      </c>
    </row>
    <row r="11" spans="1:93" x14ac:dyDescent="0.3">
      <c r="A11" s="10"/>
      <c r="B11" t="s">
        <v>131</v>
      </c>
      <c r="C11" s="95">
        <v>413152</v>
      </c>
      <c r="D11" s="105">
        <v>4080</v>
      </c>
      <c r="E11" s="106">
        <v>82.705976429000003</v>
      </c>
      <c r="F11" s="96">
        <v>82.263888313999999</v>
      </c>
      <c r="G11" s="96">
        <v>83.148064543999993</v>
      </c>
      <c r="H11" s="96">
        <v>5.0875130499999997E-2</v>
      </c>
      <c r="I11" s="98">
        <v>0.22555516070000001</v>
      </c>
      <c r="J11" s="96">
        <v>0.21932891970000001</v>
      </c>
      <c r="K11" s="96"/>
      <c r="L11" s="96" t="s">
        <v>8</v>
      </c>
      <c r="M11" s="96"/>
      <c r="N11" s="96"/>
      <c r="O11" s="95">
        <v>427418</v>
      </c>
      <c r="P11" s="105">
        <v>4161</v>
      </c>
      <c r="Q11" s="106">
        <v>82.878410435999996</v>
      </c>
      <c r="R11" s="96">
        <v>82.459333950000001</v>
      </c>
      <c r="S11" s="96">
        <v>83.297486922000004</v>
      </c>
      <c r="T11" s="96">
        <v>4.5716654699999998E-2</v>
      </c>
      <c r="U11" s="98">
        <v>0.21381453349999999</v>
      </c>
      <c r="V11" s="96">
        <v>0.77307797649999999</v>
      </c>
      <c r="W11" s="96"/>
      <c r="X11" s="96" t="s">
        <v>8</v>
      </c>
      <c r="Y11" s="96"/>
      <c r="Z11" s="96"/>
      <c r="AA11" s="95">
        <v>436696</v>
      </c>
      <c r="AB11" s="105">
        <v>4140</v>
      </c>
      <c r="AC11" s="106">
        <v>82.554624967999999</v>
      </c>
      <c r="AD11" s="96">
        <v>82.115186718000004</v>
      </c>
      <c r="AE11" s="96">
        <v>82.994063217000004</v>
      </c>
      <c r="AF11" s="96">
        <v>5.02670697E-2</v>
      </c>
      <c r="AG11" s="98">
        <v>0.22420318850000001</v>
      </c>
      <c r="AH11" s="96">
        <v>0.26483700850000003</v>
      </c>
      <c r="AI11" s="96"/>
      <c r="AJ11" s="96" t="s">
        <v>8</v>
      </c>
      <c r="AK11" s="96"/>
      <c r="AL11" s="96"/>
      <c r="AM11" s="96">
        <v>0.29597596799999998</v>
      </c>
      <c r="AN11" s="96"/>
      <c r="AO11" s="96"/>
      <c r="AP11" s="96"/>
      <c r="AQ11" s="96">
        <v>0.579017161</v>
      </c>
      <c r="AR11" s="96"/>
      <c r="AS11" s="96"/>
      <c r="AT11" s="96"/>
      <c r="AU11" s="95" t="s">
        <v>8</v>
      </c>
      <c r="AV11" s="95" t="s">
        <v>8</v>
      </c>
      <c r="AW11" s="95" t="s">
        <v>8</v>
      </c>
      <c r="AX11" s="95" t="s">
        <v>8</v>
      </c>
      <c r="AY11" s="95" t="s">
        <v>8</v>
      </c>
      <c r="AZ11" s="95"/>
      <c r="BA11" s="95"/>
      <c r="BB11" s="95"/>
      <c r="BC11" s="107" t="s">
        <v>8</v>
      </c>
      <c r="BD11" s="108">
        <v>816</v>
      </c>
      <c r="BE11" s="108">
        <v>832.2</v>
      </c>
      <c r="BF11" s="108">
        <v>828</v>
      </c>
      <c r="BQ11" s="90"/>
      <c r="CC11" s="4"/>
      <c r="CO11" s="4"/>
    </row>
    <row r="12" spans="1:93" x14ac:dyDescent="0.3">
      <c r="A12" s="10"/>
      <c r="B12" t="s">
        <v>133</v>
      </c>
      <c r="C12" s="95">
        <v>180885</v>
      </c>
      <c r="D12" s="105">
        <v>872</v>
      </c>
      <c r="E12" s="106">
        <v>76.865557847000005</v>
      </c>
      <c r="F12" s="96">
        <v>76.042769077000003</v>
      </c>
      <c r="G12" s="96">
        <v>77.688346616999993</v>
      </c>
      <c r="H12" s="96">
        <v>0.17622380260000001</v>
      </c>
      <c r="I12" s="98">
        <v>0.41979018880000002</v>
      </c>
      <c r="J12" s="96">
        <v>0</v>
      </c>
      <c r="K12" s="96"/>
      <c r="L12" s="96" t="s">
        <v>8</v>
      </c>
      <c r="M12" s="96"/>
      <c r="N12" s="96"/>
      <c r="O12" s="95">
        <v>188340</v>
      </c>
      <c r="P12" s="105">
        <v>925</v>
      </c>
      <c r="Q12" s="106">
        <v>77.213435950000004</v>
      </c>
      <c r="R12" s="96">
        <v>76.391784029999997</v>
      </c>
      <c r="S12" s="96">
        <v>78.035087868999994</v>
      </c>
      <c r="T12" s="96">
        <v>0.17573716070000001</v>
      </c>
      <c r="U12" s="98">
        <v>0.41921016300000002</v>
      </c>
      <c r="V12" s="96">
        <v>0</v>
      </c>
      <c r="W12" s="96"/>
      <c r="X12" s="96" t="s">
        <v>8</v>
      </c>
      <c r="Y12" s="96"/>
      <c r="Z12" s="96"/>
      <c r="AA12" s="95">
        <v>191269</v>
      </c>
      <c r="AB12" s="105">
        <v>1146</v>
      </c>
      <c r="AC12" s="106">
        <v>75.481089639999993</v>
      </c>
      <c r="AD12" s="96">
        <v>74.655372490000005</v>
      </c>
      <c r="AE12" s="96">
        <v>76.306806791</v>
      </c>
      <c r="AF12" s="96">
        <v>0.177480428</v>
      </c>
      <c r="AG12" s="98">
        <v>0.4212842604</v>
      </c>
      <c r="AH12" s="96">
        <v>0</v>
      </c>
      <c r="AI12" s="96"/>
      <c r="AJ12" s="96" t="s">
        <v>8</v>
      </c>
      <c r="AK12" s="96"/>
      <c r="AL12" s="96"/>
      <c r="AM12" s="96">
        <v>3.5587985999999999E-3</v>
      </c>
      <c r="AN12" s="96"/>
      <c r="AO12" s="96"/>
      <c r="AP12" s="96"/>
      <c r="AQ12" s="96">
        <v>0.55761955119999995</v>
      </c>
      <c r="AR12" s="96"/>
      <c r="AS12" s="96"/>
      <c r="AT12" s="96"/>
      <c r="AU12" s="95">
        <v>1</v>
      </c>
      <c r="AV12" s="95">
        <v>2</v>
      </c>
      <c r="AW12" s="95">
        <v>3</v>
      </c>
      <c r="AX12" s="95" t="s">
        <v>8</v>
      </c>
      <c r="AY12" s="95" t="s">
        <v>384</v>
      </c>
      <c r="AZ12" s="95"/>
      <c r="BA12" s="95"/>
      <c r="BB12" s="95"/>
      <c r="BC12" s="107" t="s">
        <v>183</v>
      </c>
      <c r="BD12" s="108">
        <v>174.4</v>
      </c>
      <c r="BE12" s="108">
        <v>185</v>
      </c>
      <c r="BF12" s="108">
        <v>229.2</v>
      </c>
      <c r="BQ12" s="90"/>
      <c r="CC12" s="4"/>
      <c r="CO12" s="4"/>
    </row>
    <row r="13" spans="1:93" s="3" customFormat="1" x14ac:dyDescent="0.3">
      <c r="A13" s="10" t="s">
        <v>9</v>
      </c>
      <c r="B13" s="3" t="s">
        <v>26</v>
      </c>
      <c r="C13" s="101">
        <v>3143810</v>
      </c>
      <c r="D13" s="102">
        <v>25222</v>
      </c>
      <c r="E13" s="97">
        <v>82.411061973000002</v>
      </c>
      <c r="F13" s="103">
        <v>82.249776838000002</v>
      </c>
      <c r="G13" s="103">
        <v>82.572347106999999</v>
      </c>
      <c r="H13" s="103">
        <v>6.7713699E-3</v>
      </c>
      <c r="I13" s="104">
        <v>8.2288333899999996E-2</v>
      </c>
      <c r="J13" s="103">
        <v>1</v>
      </c>
      <c r="K13" s="103"/>
      <c r="L13" s="103" t="s">
        <v>8</v>
      </c>
      <c r="M13" s="103"/>
      <c r="N13" s="103"/>
      <c r="O13" s="101">
        <v>3356409</v>
      </c>
      <c r="P13" s="102">
        <v>26245</v>
      </c>
      <c r="Q13" s="97">
        <v>82.812671484999996</v>
      </c>
      <c r="R13" s="103">
        <v>82.657604982999999</v>
      </c>
      <c r="S13" s="103">
        <v>82.967737987000007</v>
      </c>
      <c r="T13" s="103">
        <v>6.2592721999999998E-3</v>
      </c>
      <c r="U13" s="104">
        <v>7.9115562400000006E-2</v>
      </c>
      <c r="V13" s="103">
        <v>1</v>
      </c>
      <c r="W13" s="103"/>
      <c r="X13" s="103" t="s">
        <v>8</v>
      </c>
      <c r="Y13" s="103"/>
      <c r="Z13" s="103"/>
      <c r="AA13" s="101">
        <v>3519995</v>
      </c>
      <c r="AB13" s="102">
        <v>27749</v>
      </c>
      <c r="AC13" s="97">
        <v>82.819603696000001</v>
      </c>
      <c r="AD13" s="103">
        <v>82.665187953</v>
      </c>
      <c r="AE13" s="103">
        <v>82.974019439000003</v>
      </c>
      <c r="AF13" s="103">
        <v>6.2068465999999996E-3</v>
      </c>
      <c r="AG13" s="104">
        <v>7.8783542400000003E-2</v>
      </c>
      <c r="AH13" s="103">
        <v>1</v>
      </c>
      <c r="AI13" s="103"/>
      <c r="AJ13" s="103" t="s">
        <v>8</v>
      </c>
      <c r="AK13" s="103"/>
      <c r="AL13" s="103"/>
      <c r="AM13" s="103">
        <v>0.95049292370000005</v>
      </c>
      <c r="AN13" s="103"/>
      <c r="AO13" s="103"/>
      <c r="AP13" s="103"/>
      <c r="AQ13" s="103">
        <v>4.3447739999999998E-4</v>
      </c>
      <c r="AR13" s="103"/>
      <c r="AS13" s="103"/>
      <c r="AT13" s="103"/>
      <c r="AU13" s="101" t="s">
        <v>8</v>
      </c>
      <c r="AV13" s="101" t="s">
        <v>8</v>
      </c>
      <c r="AW13" s="101" t="s">
        <v>8</v>
      </c>
      <c r="AX13" s="101" t="s">
        <v>383</v>
      </c>
      <c r="AY13" s="101" t="s">
        <v>8</v>
      </c>
      <c r="AZ13" s="101"/>
      <c r="BA13" s="101"/>
      <c r="BB13" s="101"/>
      <c r="BC13" s="99" t="s">
        <v>388</v>
      </c>
      <c r="BD13" s="100">
        <v>5044.3999999999996</v>
      </c>
      <c r="BE13" s="100">
        <v>5249</v>
      </c>
      <c r="BF13" s="100">
        <v>5549.8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147</v>
      </c>
      <c r="B14" s="3" t="s">
        <v>39</v>
      </c>
      <c r="C14" s="101">
        <v>15966</v>
      </c>
      <c r="D14" s="102">
        <v>46</v>
      </c>
      <c r="E14" s="97">
        <v>86.069933610999996</v>
      </c>
      <c r="F14" s="103">
        <v>82.984969274999997</v>
      </c>
      <c r="G14" s="103">
        <v>89.154897947999999</v>
      </c>
      <c r="H14" s="103">
        <v>2.4773544761999999</v>
      </c>
      <c r="I14" s="104">
        <v>1.5739613960000001</v>
      </c>
      <c r="J14" s="103">
        <v>2.0262269100000001E-2</v>
      </c>
      <c r="K14" s="103"/>
      <c r="L14" s="103" t="s">
        <v>8</v>
      </c>
      <c r="M14" s="103"/>
      <c r="N14" s="103"/>
      <c r="O14" s="101">
        <v>18257</v>
      </c>
      <c r="P14" s="102">
        <v>43</v>
      </c>
      <c r="Q14" s="97">
        <v>90.456336648999994</v>
      </c>
      <c r="R14" s="103">
        <v>88.231445070999996</v>
      </c>
      <c r="S14" s="103">
        <v>92.681228226000002</v>
      </c>
      <c r="T14" s="103">
        <v>1.2885627163</v>
      </c>
      <c r="U14" s="104">
        <v>1.1351487639</v>
      </c>
      <c r="V14" s="103">
        <v>1.8508530000000001E-11</v>
      </c>
      <c r="W14" s="103"/>
      <c r="X14" s="103" t="s">
        <v>8</v>
      </c>
      <c r="Y14" s="103"/>
      <c r="Z14" s="103"/>
      <c r="AA14" s="101">
        <v>21158</v>
      </c>
      <c r="AB14" s="102">
        <v>67</v>
      </c>
      <c r="AC14" s="97">
        <v>86.644822132000002</v>
      </c>
      <c r="AD14" s="103">
        <v>84.691596821000005</v>
      </c>
      <c r="AE14" s="103">
        <v>88.598047442999999</v>
      </c>
      <c r="AF14" s="103">
        <v>0.99309899950000002</v>
      </c>
      <c r="AG14" s="104">
        <v>0.99654352609999997</v>
      </c>
      <c r="AH14" s="103">
        <v>1.2995349999999999E-4</v>
      </c>
      <c r="AI14" s="103"/>
      <c r="AJ14" s="103" t="s">
        <v>8</v>
      </c>
      <c r="AK14" s="103"/>
      <c r="AL14" s="103"/>
      <c r="AM14" s="103">
        <v>1.1625328799999999E-2</v>
      </c>
      <c r="AN14" s="103"/>
      <c r="AO14" s="103"/>
      <c r="AP14" s="103"/>
      <c r="AQ14" s="103">
        <v>2.38003574E-2</v>
      </c>
      <c r="AR14" s="103"/>
      <c r="AS14" s="103"/>
      <c r="AT14" s="103"/>
      <c r="AU14" s="101" t="s">
        <v>8</v>
      </c>
      <c r="AV14" s="101">
        <v>2</v>
      </c>
      <c r="AW14" s="101">
        <v>3</v>
      </c>
      <c r="AX14" s="101" t="s">
        <v>383</v>
      </c>
      <c r="AY14" s="101" t="s">
        <v>384</v>
      </c>
      <c r="AZ14" s="101"/>
      <c r="BA14" s="101"/>
      <c r="BB14" s="101"/>
      <c r="BC14" s="99" t="s">
        <v>411</v>
      </c>
      <c r="BD14" s="100">
        <v>9.1999999999999993</v>
      </c>
      <c r="BE14" s="100">
        <v>8.6</v>
      </c>
      <c r="BF14" s="100">
        <v>13.4</v>
      </c>
      <c r="BG14" s="43"/>
      <c r="BH14" s="43"/>
      <c r="BI14" s="43"/>
      <c r="BJ14" s="43"/>
      <c r="BK14" s="43"/>
      <c r="BL14" s="43"/>
      <c r="BM14" s="43"/>
      <c r="BN14" s="43"/>
      <c r="BO14" s="43"/>
      <c r="BP14" s="43"/>
      <c r="BQ14" s="43"/>
      <c r="BR14" s="43"/>
      <c r="BS14" s="43"/>
      <c r="BT14" s="43"/>
      <c r="BU14" s="43"/>
      <c r="BV14" s="43"/>
      <c r="BW14" s="43"/>
    </row>
    <row r="15" spans="1:93" x14ac:dyDescent="0.3">
      <c r="A15" s="10"/>
      <c r="B15" t="s">
        <v>44</v>
      </c>
      <c r="C15" s="95">
        <v>16617</v>
      </c>
      <c r="D15" s="105">
        <v>47</v>
      </c>
      <c r="E15" s="106">
        <v>89.280194600000002</v>
      </c>
      <c r="F15" s="96">
        <v>86.345922873000006</v>
      </c>
      <c r="G15" s="96">
        <v>92.214466328</v>
      </c>
      <c r="H15" s="96">
        <v>2.2412407776999999</v>
      </c>
      <c r="I15" s="98">
        <v>1.4970774120999999</v>
      </c>
      <c r="J15" s="96">
        <v>4.6177178E-6</v>
      </c>
      <c r="K15" s="96"/>
      <c r="L15" s="96" t="s">
        <v>8</v>
      </c>
      <c r="M15" s="96"/>
      <c r="N15" s="96"/>
      <c r="O15" s="95">
        <v>18536</v>
      </c>
      <c r="P15" s="105">
        <v>67</v>
      </c>
      <c r="Q15" s="106">
        <v>86.446060943000006</v>
      </c>
      <c r="R15" s="96">
        <v>84.097368504000002</v>
      </c>
      <c r="S15" s="96">
        <v>88.794753383</v>
      </c>
      <c r="T15" s="96">
        <v>1.4359527733999999</v>
      </c>
      <c r="U15" s="98">
        <v>1.198312469</v>
      </c>
      <c r="V15" s="96">
        <v>2.4822106000000001E-3</v>
      </c>
      <c r="W15" s="96"/>
      <c r="X15" s="96" t="s">
        <v>8</v>
      </c>
      <c r="Y15" s="96"/>
      <c r="Z15" s="96"/>
      <c r="AA15" s="95">
        <v>23283</v>
      </c>
      <c r="AB15" s="105">
        <v>73</v>
      </c>
      <c r="AC15" s="106">
        <v>87.146075905000004</v>
      </c>
      <c r="AD15" s="96">
        <v>85.493709010000003</v>
      </c>
      <c r="AE15" s="96">
        <v>88.798442800000004</v>
      </c>
      <c r="AF15" s="96">
        <v>0.71072374910000002</v>
      </c>
      <c r="AG15" s="98">
        <v>0.84304433400000001</v>
      </c>
      <c r="AH15" s="96">
        <v>3.2267159000000001E-7</v>
      </c>
      <c r="AI15" s="96"/>
      <c r="AJ15" s="96" t="s">
        <v>8</v>
      </c>
      <c r="AK15" s="96"/>
      <c r="AL15" s="96"/>
      <c r="AM15" s="96">
        <v>0.63280988839999996</v>
      </c>
      <c r="AN15" s="96"/>
      <c r="AO15" s="96"/>
      <c r="AP15" s="96"/>
      <c r="AQ15" s="96">
        <v>0.13941902940000001</v>
      </c>
      <c r="AR15" s="96"/>
      <c r="AS15" s="96"/>
      <c r="AT15" s="96"/>
      <c r="AU15" s="95">
        <v>1</v>
      </c>
      <c r="AV15" s="95">
        <v>2</v>
      </c>
      <c r="AW15" s="95">
        <v>3</v>
      </c>
      <c r="AX15" s="95" t="s">
        <v>8</v>
      </c>
      <c r="AY15" s="95" t="s">
        <v>8</v>
      </c>
      <c r="AZ15" s="95"/>
      <c r="BA15" s="95"/>
      <c r="BB15" s="95"/>
      <c r="BC15" s="107" t="s">
        <v>179</v>
      </c>
      <c r="BD15" s="108">
        <v>9.4</v>
      </c>
      <c r="BE15" s="108">
        <v>13.4</v>
      </c>
      <c r="BF15" s="108">
        <v>14.6</v>
      </c>
    </row>
    <row r="16" spans="1:93" x14ac:dyDescent="0.3">
      <c r="A16" s="10"/>
      <c r="B16" t="s">
        <v>51</v>
      </c>
      <c r="C16" s="95">
        <v>20901</v>
      </c>
      <c r="D16" s="105">
        <v>43</v>
      </c>
      <c r="E16" s="106">
        <v>93.727137314999993</v>
      </c>
      <c r="F16" s="96">
        <v>90.291067225999996</v>
      </c>
      <c r="G16" s="96">
        <v>97.163207404999994</v>
      </c>
      <c r="H16" s="96">
        <v>3.0733490366999998</v>
      </c>
      <c r="I16" s="98">
        <v>1.7530969843999999</v>
      </c>
      <c r="J16" s="96">
        <v>1.134808E-10</v>
      </c>
      <c r="K16" s="96"/>
      <c r="L16" s="96" t="s">
        <v>8</v>
      </c>
      <c r="M16" s="96"/>
      <c r="N16" s="96"/>
      <c r="O16" s="95">
        <v>22974</v>
      </c>
      <c r="P16" s="105">
        <v>67</v>
      </c>
      <c r="Q16" s="106">
        <v>83.970190563000003</v>
      </c>
      <c r="R16" s="96">
        <v>81.607003160999994</v>
      </c>
      <c r="S16" s="96">
        <v>86.333377964999997</v>
      </c>
      <c r="T16" s="96">
        <v>1.453731439</v>
      </c>
      <c r="U16" s="98">
        <v>1.205707858</v>
      </c>
      <c r="V16" s="96">
        <v>0.33807654879999999</v>
      </c>
      <c r="W16" s="96"/>
      <c r="X16" s="96" t="s">
        <v>8</v>
      </c>
      <c r="Y16" s="96"/>
      <c r="Z16" s="96"/>
      <c r="AA16" s="95">
        <v>26615</v>
      </c>
      <c r="AB16" s="105">
        <v>69</v>
      </c>
      <c r="AC16" s="106">
        <v>88.687570648999994</v>
      </c>
      <c r="AD16" s="96">
        <v>86.647549613999999</v>
      </c>
      <c r="AE16" s="96">
        <v>90.727591683</v>
      </c>
      <c r="AF16" s="96">
        <v>1.0833209655</v>
      </c>
      <c r="AG16" s="98">
        <v>1.0408270583999999</v>
      </c>
      <c r="AH16" s="96">
        <v>1.8907561999999999E-8</v>
      </c>
      <c r="AI16" s="96"/>
      <c r="AJ16" s="96" t="s">
        <v>8</v>
      </c>
      <c r="AK16" s="96"/>
      <c r="AL16" s="96"/>
      <c r="AM16" s="96">
        <v>3.0597901999999998E-3</v>
      </c>
      <c r="AN16" s="96"/>
      <c r="AO16" s="96"/>
      <c r="AP16" s="96"/>
      <c r="AQ16" s="96">
        <v>4.5248647999999999E-6</v>
      </c>
      <c r="AR16" s="96"/>
      <c r="AS16" s="96"/>
      <c r="AT16" s="96"/>
      <c r="AU16" s="95">
        <v>1</v>
      </c>
      <c r="AV16" s="95" t="s">
        <v>8</v>
      </c>
      <c r="AW16" s="95">
        <v>3</v>
      </c>
      <c r="AX16" s="95" t="s">
        <v>383</v>
      </c>
      <c r="AY16" s="95" t="s">
        <v>384</v>
      </c>
      <c r="AZ16" s="95"/>
      <c r="BA16" s="95"/>
      <c r="BB16" s="95"/>
      <c r="BC16" s="107" t="s">
        <v>385</v>
      </c>
      <c r="BD16" s="108">
        <v>8.6</v>
      </c>
      <c r="BE16" s="108">
        <v>13.4</v>
      </c>
      <c r="BF16" s="108">
        <v>13.8</v>
      </c>
    </row>
    <row r="17" spans="1:58" x14ac:dyDescent="0.3">
      <c r="A17" s="10"/>
      <c r="B17" t="s">
        <v>43</v>
      </c>
      <c r="C17" s="95">
        <v>4984</v>
      </c>
      <c r="D17" s="105">
        <v>17</v>
      </c>
      <c r="E17" s="106">
        <v>95.186418578000001</v>
      </c>
      <c r="F17" s="96">
        <v>91.141246031999998</v>
      </c>
      <c r="G17" s="96">
        <v>99.231591124000005</v>
      </c>
      <c r="H17" s="96">
        <v>4.2595327284</v>
      </c>
      <c r="I17" s="98">
        <v>2.0638635440000002</v>
      </c>
      <c r="J17" s="96">
        <v>6.2060869999999999E-10</v>
      </c>
      <c r="K17" s="96"/>
      <c r="L17" s="96" t="s">
        <v>8</v>
      </c>
      <c r="M17" s="96"/>
      <c r="N17" s="96"/>
      <c r="O17" s="95">
        <v>5151</v>
      </c>
      <c r="P17" s="105">
        <v>19</v>
      </c>
      <c r="Q17" s="106">
        <v>91.010960705000002</v>
      </c>
      <c r="R17" s="96">
        <v>86.96229108</v>
      </c>
      <c r="S17" s="96">
        <v>95.059630330000005</v>
      </c>
      <c r="T17" s="96">
        <v>4.2669007012</v>
      </c>
      <c r="U17" s="98">
        <v>2.0656477678999998</v>
      </c>
      <c r="V17" s="96">
        <v>7.3100200000000002E-5</v>
      </c>
      <c r="W17" s="96"/>
      <c r="X17" s="96" t="s">
        <v>8</v>
      </c>
      <c r="Y17" s="96"/>
      <c r="Z17" s="96"/>
      <c r="AA17" s="95">
        <v>5395</v>
      </c>
      <c r="AB17" s="105">
        <v>25</v>
      </c>
      <c r="AC17" s="106">
        <v>85.127027056000003</v>
      </c>
      <c r="AD17" s="96">
        <v>80.472243954999996</v>
      </c>
      <c r="AE17" s="96">
        <v>89.781810157999999</v>
      </c>
      <c r="AF17" s="96">
        <v>5.6400993653000002</v>
      </c>
      <c r="AG17" s="98">
        <v>2.3748893375</v>
      </c>
      <c r="AH17" s="96">
        <v>0.33151950730000002</v>
      </c>
      <c r="AI17" s="96"/>
      <c r="AJ17" s="96" t="s">
        <v>8</v>
      </c>
      <c r="AK17" s="96"/>
      <c r="AL17" s="96"/>
      <c r="AM17" s="96">
        <v>6.1570508599999997E-2</v>
      </c>
      <c r="AN17" s="96"/>
      <c r="AO17" s="96"/>
      <c r="AP17" s="96"/>
      <c r="AQ17" s="96">
        <v>0.1527317939</v>
      </c>
      <c r="AR17" s="96"/>
      <c r="AS17" s="96"/>
      <c r="AT17" s="96"/>
      <c r="AU17" s="95">
        <v>1</v>
      </c>
      <c r="AV17" s="95">
        <v>2</v>
      </c>
      <c r="AW17" s="95" t="s">
        <v>8</v>
      </c>
      <c r="AX17" s="95" t="s">
        <v>8</v>
      </c>
      <c r="AY17" s="95" t="s">
        <v>8</v>
      </c>
      <c r="AZ17" s="95"/>
      <c r="BA17" s="95"/>
      <c r="BB17" s="95"/>
      <c r="BC17" s="107" t="s">
        <v>148</v>
      </c>
      <c r="BD17" s="108">
        <v>3.4</v>
      </c>
      <c r="BE17" s="108">
        <v>3.8</v>
      </c>
      <c r="BF17" s="108">
        <v>5</v>
      </c>
    </row>
    <row r="18" spans="1:58" x14ac:dyDescent="0.3">
      <c r="A18" s="10"/>
      <c r="B18" t="s">
        <v>42</v>
      </c>
      <c r="C18" s="95">
        <v>28924</v>
      </c>
      <c r="D18" s="105">
        <v>99</v>
      </c>
      <c r="E18" s="106">
        <v>86.742785259000001</v>
      </c>
      <c r="F18" s="96">
        <v>85.031479798999996</v>
      </c>
      <c r="G18" s="96">
        <v>88.454090718000003</v>
      </c>
      <c r="H18" s="96">
        <v>0.76232985610000004</v>
      </c>
      <c r="I18" s="98">
        <v>0.87311503030000004</v>
      </c>
      <c r="J18" s="96">
        <v>7.8387285000000001E-7</v>
      </c>
      <c r="K18" s="96"/>
      <c r="L18" s="96" t="s">
        <v>8</v>
      </c>
      <c r="M18" s="96"/>
      <c r="N18" s="96"/>
      <c r="O18" s="95">
        <v>34113</v>
      </c>
      <c r="P18" s="105">
        <v>100</v>
      </c>
      <c r="Q18" s="106">
        <v>87.715476467000002</v>
      </c>
      <c r="R18" s="96">
        <v>86.102902737999997</v>
      </c>
      <c r="S18" s="96">
        <v>89.328050195000003</v>
      </c>
      <c r="T18" s="96">
        <v>0.67690390209999995</v>
      </c>
      <c r="U18" s="98">
        <v>0.82274169829999999</v>
      </c>
      <c r="V18" s="96">
        <v>2.9973383999999998E-9</v>
      </c>
      <c r="W18" s="96"/>
      <c r="X18" s="96" t="s">
        <v>8</v>
      </c>
      <c r="Y18" s="96"/>
      <c r="Z18" s="96"/>
      <c r="AA18" s="95">
        <v>40739</v>
      </c>
      <c r="AB18" s="105">
        <v>135</v>
      </c>
      <c r="AC18" s="106">
        <v>86.399063867999999</v>
      </c>
      <c r="AD18" s="96">
        <v>84.864439875000002</v>
      </c>
      <c r="AE18" s="96">
        <v>87.933687860999996</v>
      </c>
      <c r="AF18" s="96">
        <v>0.61304425259999995</v>
      </c>
      <c r="AG18" s="98">
        <v>0.78297142509999995</v>
      </c>
      <c r="AH18" s="96">
        <v>5.3986799E-6</v>
      </c>
      <c r="AI18" s="96"/>
      <c r="AJ18" s="96" t="s">
        <v>8</v>
      </c>
      <c r="AK18" s="96"/>
      <c r="AL18" s="96"/>
      <c r="AM18" s="96">
        <v>0.24643174649999999</v>
      </c>
      <c r="AN18" s="96"/>
      <c r="AO18" s="96"/>
      <c r="AP18" s="96"/>
      <c r="AQ18" s="96">
        <v>0.41748527229999999</v>
      </c>
      <c r="AR18" s="96"/>
      <c r="AS18" s="96"/>
      <c r="AT18" s="96"/>
      <c r="AU18" s="95">
        <v>1</v>
      </c>
      <c r="AV18" s="95">
        <v>2</v>
      </c>
      <c r="AW18" s="95">
        <v>3</v>
      </c>
      <c r="AX18" s="95" t="s">
        <v>8</v>
      </c>
      <c r="AY18" s="95" t="s">
        <v>8</v>
      </c>
      <c r="AZ18" s="95"/>
      <c r="BA18" s="95"/>
      <c r="BB18" s="95"/>
      <c r="BC18" s="107" t="s">
        <v>179</v>
      </c>
      <c r="BD18" s="108">
        <v>19.8</v>
      </c>
      <c r="BE18" s="108">
        <v>20</v>
      </c>
      <c r="BF18" s="108">
        <v>27</v>
      </c>
    </row>
    <row r="19" spans="1:58" x14ac:dyDescent="0.3">
      <c r="A19" s="10"/>
      <c r="B19" t="s">
        <v>45</v>
      </c>
      <c r="C19" s="95">
        <v>24497</v>
      </c>
      <c r="D19" s="105">
        <v>76</v>
      </c>
      <c r="E19" s="106">
        <v>86.652646110999996</v>
      </c>
      <c r="F19" s="96">
        <v>84.762425829999998</v>
      </c>
      <c r="G19" s="96">
        <v>88.542866391999993</v>
      </c>
      <c r="H19" s="96">
        <v>0.93006370059999999</v>
      </c>
      <c r="I19" s="98">
        <v>0.96439810270000004</v>
      </c>
      <c r="J19" s="96">
        <v>1.17463E-5</v>
      </c>
      <c r="K19" s="96"/>
      <c r="L19" s="96" t="s">
        <v>8</v>
      </c>
      <c r="M19" s="96"/>
      <c r="N19" s="96"/>
      <c r="O19" s="95">
        <v>30362</v>
      </c>
      <c r="P19" s="105">
        <v>127</v>
      </c>
      <c r="Q19" s="106">
        <v>84.045447701000001</v>
      </c>
      <c r="R19" s="96">
        <v>82.418645358000006</v>
      </c>
      <c r="S19" s="96">
        <v>85.672250043999995</v>
      </c>
      <c r="T19" s="96">
        <v>0.68890198439999994</v>
      </c>
      <c r="U19" s="98">
        <v>0.83000119539999995</v>
      </c>
      <c r="V19" s="96">
        <v>0.13925566070000001</v>
      </c>
      <c r="W19" s="96"/>
      <c r="X19" s="96" t="s">
        <v>8</v>
      </c>
      <c r="Y19" s="96"/>
      <c r="Z19" s="96"/>
      <c r="AA19" s="95">
        <v>36923</v>
      </c>
      <c r="AB19" s="105">
        <v>168</v>
      </c>
      <c r="AC19" s="106">
        <v>83.930551281999996</v>
      </c>
      <c r="AD19" s="96">
        <v>82.462674641999996</v>
      </c>
      <c r="AE19" s="96">
        <v>85.398427923</v>
      </c>
      <c r="AF19" s="96">
        <v>0.56087615369999999</v>
      </c>
      <c r="AG19" s="98">
        <v>0.74891665340000002</v>
      </c>
      <c r="AH19" s="96">
        <v>0.1401411149</v>
      </c>
      <c r="AI19" s="96"/>
      <c r="AJ19" s="96" t="s">
        <v>8</v>
      </c>
      <c r="AK19" s="96"/>
      <c r="AL19" s="96"/>
      <c r="AM19" s="96">
        <v>0.91814106910000004</v>
      </c>
      <c r="AN19" s="96"/>
      <c r="AO19" s="96"/>
      <c r="AP19" s="96"/>
      <c r="AQ19" s="96">
        <v>4.0455978300000001E-2</v>
      </c>
      <c r="AR19" s="96"/>
      <c r="AS19" s="96"/>
      <c r="AT19" s="96"/>
      <c r="AU19" s="95">
        <v>1</v>
      </c>
      <c r="AV19" s="95" t="s">
        <v>8</v>
      </c>
      <c r="AW19" s="95" t="s">
        <v>8</v>
      </c>
      <c r="AX19" s="95" t="s">
        <v>383</v>
      </c>
      <c r="AY19" s="95" t="s">
        <v>8</v>
      </c>
      <c r="AZ19" s="95"/>
      <c r="BA19" s="95"/>
      <c r="BB19" s="95"/>
      <c r="BC19" s="107" t="s">
        <v>184</v>
      </c>
      <c r="BD19" s="108">
        <v>15.2</v>
      </c>
      <c r="BE19" s="108">
        <v>25.4</v>
      </c>
      <c r="BF19" s="108">
        <v>33.6</v>
      </c>
    </row>
    <row r="20" spans="1:58" x14ac:dyDescent="0.3">
      <c r="A20" s="10"/>
      <c r="B20" t="s">
        <v>41</v>
      </c>
      <c r="C20" s="95">
        <v>23209</v>
      </c>
      <c r="D20" s="105">
        <v>133</v>
      </c>
      <c r="E20" s="106">
        <v>87.488324782999996</v>
      </c>
      <c r="F20" s="96">
        <v>85.838710879999994</v>
      </c>
      <c r="G20" s="96">
        <v>89.137938687000002</v>
      </c>
      <c r="H20" s="96">
        <v>0.70835746330000005</v>
      </c>
      <c r="I20" s="98">
        <v>0.84163974669999997</v>
      </c>
      <c r="J20" s="96">
        <v>1.9256693999999998E-9</v>
      </c>
      <c r="K20" s="96"/>
      <c r="L20" s="96" t="s">
        <v>8</v>
      </c>
      <c r="M20" s="96"/>
      <c r="N20" s="96"/>
      <c r="O20" s="95">
        <v>23866</v>
      </c>
      <c r="P20" s="105">
        <v>173</v>
      </c>
      <c r="Q20" s="106">
        <v>83.776843866999997</v>
      </c>
      <c r="R20" s="96">
        <v>81.983731645999995</v>
      </c>
      <c r="S20" s="96">
        <v>85.569956086999994</v>
      </c>
      <c r="T20" s="96">
        <v>0.83695632980000001</v>
      </c>
      <c r="U20" s="98">
        <v>0.91485317389999998</v>
      </c>
      <c r="V20" s="96">
        <v>0.2937224799</v>
      </c>
      <c r="W20" s="96"/>
      <c r="X20" s="96" t="s">
        <v>8</v>
      </c>
      <c r="Y20" s="96"/>
      <c r="Z20" s="96"/>
      <c r="AA20" s="95">
        <v>24953</v>
      </c>
      <c r="AB20" s="105">
        <v>173</v>
      </c>
      <c r="AC20" s="106">
        <v>83.584434903000002</v>
      </c>
      <c r="AD20" s="96">
        <v>81.773520001999998</v>
      </c>
      <c r="AE20" s="96">
        <v>85.395349804000006</v>
      </c>
      <c r="AF20" s="96">
        <v>0.8536580533</v>
      </c>
      <c r="AG20" s="98">
        <v>0.92393617380000004</v>
      </c>
      <c r="AH20" s="96">
        <v>0.40948316569999998</v>
      </c>
      <c r="AI20" s="96"/>
      <c r="AJ20" s="96" t="s">
        <v>8</v>
      </c>
      <c r="AK20" s="96"/>
      <c r="AL20" s="96"/>
      <c r="AM20" s="96">
        <v>0.88235855289999998</v>
      </c>
      <c r="AN20" s="96"/>
      <c r="AO20" s="96"/>
      <c r="AP20" s="96"/>
      <c r="AQ20" s="96">
        <v>2.8297634E-3</v>
      </c>
      <c r="AR20" s="96"/>
      <c r="AS20" s="96"/>
      <c r="AT20" s="96"/>
      <c r="AU20" s="95">
        <v>1</v>
      </c>
      <c r="AV20" s="95" t="s">
        <v>8</v>
      </c>
      <c r="AW20" s="95" t="s">
        <v>8</v>
      </c>
      <c r="AX20" s="95" t="s">
        <v>383</v>
      </c>
      <c r="AY20" s="95" t="s">
        <v>8</v>
      </c>
      <c r="AZ20" s="95"/>
      <c r="BA20" s="95"/>
      <c r="BB20" s="95"/>
      <c r="BC20" s="107" t="s">
        <v>184</v>
      </c>
      <c r="BD20" s="108">
        <v>26.6</v>
      </c>
      <c r="BE20" s="108">
        <v>34.6</v>
      </c>
      <c r="BF20" s="108">
        <v>34.6</v>
      </c>
    </row>
    <row r="21" spans="1:58" x14ac:dyDescent="0.3">
      <c r="A21" s="10"/>
      <c r="B21" t="s">
        <v>40</v>
      </c>
      <c r="C21" s="95">
        <v>14323</v>
      </c>
      <c r="D21" s="105">
        <v>17</v>
      </c>
      <c r="E21" s="106">
        <v>88.107299374999997</v>
      </c>
      <c r="F21" s="96">
        <v>85.529203787</v>
      </c>
      <c r="G21" s="96">
        <v>90.685394962999993</v>
      </c>
      <c r="H21" s="96">
        <v>1.7301584916999999</v>
      </c>
      <c r="I21" s="98">
        <v>1.3153548919</v>
      </c>
      <c r="J21" s="96">
        <v>1.5453600000000001E-5</v>
      </c>
      <c r="K21" s="96"/>
      <c r="L21" s="96" t="s">
        <v>8</v>
      </c>
      <c r="M21" s="96"/>
      <c r="N21" s="96"/>
      <c r="O21" s="95">
        <v>14234</v>
      </c>
      <c r="P21" s="105">
        <v>23</v>
      </c>
      <c r="Q21" s="106">
        <v>100.1494785</v>
      </c>
      <c r="R21" s="96">
        <v>92.782225945999997</v>
      </c>
      <c r="S21" s="96">
        <v>107.51673105</v>
      </c>
      <c r="T21" s="96">
        <v>14.1285949</v>
      </c>
      <c r="U21" s="98">
        <v>3.7588023224999998</v>
      </c>
      <c r="V21" s="96">
        <v>4.0015707999999999E-6</v>
      </c>
      <c r="W21" s="96"/>
      <c r="X21" s="96" t="s">
        <v>8</v>
      </c>
      <c r="Y21" s="96"/>
      <c r="Z21" s="96"/>
      <c r="AA21" s="95">
        <v>15616</v>
      </c>
      <c r="AB21" s="105">
        <v>38</v>
      </c>
      <c r="AC21" s="106">
        <v>83.493134557999994</v>
      </c>
      <c r="AD21" s="96">
        <v>80.372974026999998</v>
      </c>
      <c r="AE21" s="96">
        <v>86.613295088000001</v>
      </c>
      <c r="AF21" s="96">
        <v>2.5342049504999999</v>
      </c>
      <c r="AG21" s="98">
        <v>1.5919186381999999</v>
      </c>
      <c r="AH21" s="96">
        <v>0.67260420580000002</v>
      </c>
      <c r="AI21" s="96"/>
      <c r="AJ21" s="96" t="s">
        <v>8</v>
      </c>
      <c r="AK21" s="96"/>
      <c r="AL21" s="96"/>
      <c r="AM21" s="96">
        <v>4.4952900000000001E-5</v>
      </c>
      <c r="AN21" s="96"/>
      <c r="AO21" s="96"/>
      <c r="AP21" s="96"/>
      <c r="AQ21" s="96">
        <v>2.495209E-3</v>
      </c>
      <c r="AR21" s="96"/>
      <c r="AS21" s="96"/>
      <c r="AT21" s="96"/>
      <c r="AU21" s="95">
        <v>1</v>
      </c>
      <c r="AV21" s="95">
        <v>2</v>
      </c>
      <c r="AW21" s="95" t="s">
        <v>8</v>
      </c>
      <c r="AX21" s="95" t="s">
        <v>383</v>
      </c>
      <c r="AY21" s="95" t="s">
        <v>384</v>
      </c>
      <c r="AZ21" s="95"/>
      <c r="BA21" s="95"/>
      <c r="BB21" s="95"/>
      <c r="BC21" s="107" t="s">
        <v>386</v>
      </c>
      <c r="BD21" s="108">
        <v>3.4</v>
      </c>
      <c r="BE21" s="108">
        <v>4.5999999999999996</v>
      </c>
      <c r="BF21" s="108">
        <v>7.6</v>
      </c>
    </row>
    <row r="22" spans="1:58" x14ac:dyDescent="0.3">
      <c r="A22" s="10"/>
      <c r="B22" t="s">
        <v>172</v>
      </c>
      <c r="C22" s="95">
        <v>10230</v>
      </c>
      <c r="D22" s="105">
        <v>61</v>
      </c>
      <c r="E22" s="106">
        <v>83.802806172000004</v>
      </c>
      <c r="F22" s="96">
        <v>80.723378612999994</v>
      </c>
      <c r="G22" s="96">
        <v>86.882233732000003</v>
      </c>
      <c r="H22" s="96">
        <v>2.4684699327000001</v>
      </c>
      <c r="I22" s="98">
        <v>1.5711365099000001</v>
      </c>
      <c r="J22" s="96">
        <v>0.37636832599999998</v>
      </c>
      <c r="K22" s="96"/>
      <c r="L22" s="96" t="s">
        <v>8</v>
      </c>
      <c r="M22" s="96"/>
      <c r="N22" s="96"/>
      <c r="O22" s="95">
        <v>10569</v>
      </c>
      <c r="P22" s="105">
        <v>66</v>
      </c>
      <c r="Q22" s="106">
        <v>83.928044150999995</v>
      </c>
      <c r="R22" s="96">
        <v>81.304882929000001</v>
      </c>
      <c r="S22" s="96">
        <v>86.551205374000006</v>
      </c>
      <c r="T22" s="96">
        <v>1.7911741982</v>
      </c>
      <c r="U22" s="98">
        <v>1.3383475626000001</v>
      </c>
      <c r="V22" s="96">
        <v>0.4054411047</v>
      </c>
      <c r="W22" s="96"/>
      <c r="X22" s="96" t="s">
        <v>8</v>
      </c>
      <c r="Y22" s="96"/>
      <c r="Z22" s="96"/>
      <c r="AA22" s="95">
        <v>11060</v>
      </c>
      <c r="AB22" s="105">
        <v>57</v>
      </c>
      <c r="AC22" s="106">
        <v>88.198192556999999</v>
      </c>
      <c r="AD22" s="96">
        <v>85.797813184000006</v>
      </c>
      <c r="AE22" s="96">
        <v>90.598571930000006</v>
      </c>
      <c r="AF22" s="96">
        <v>1.4998493164</v>
      </c>
      <c r="AG22" s="98">
        <v>1.2246833534999999</v>
      </c>
      <c r="AH22" s="96">
        <v>1.17185E-5</v>
      </c>
      <c r="AI22" s="96"/>
      <c r="AJ22" s="96" t="s">
        <v>8</v>
      </c>
      <c r="AK22" s="96"/>
      <c r="AL22" s="96"/>
      <c r="AM22" s="96">
        <v>1.85804613E-2</v>
      </c>
      <c r="AN22" s="96"/>
      <c r="AO22" s="96"/>
      <c r="AP22" s="96"/>
      <c r="AQ22" s="96">
        <v>0.95161363499999996</v>
      </c>
      <c r="AR22" s="96"/>
      <c r="AS22" s="96"/>
      <c r="AT22" s="96"/>
      <c r="AU22" s="95" t="s">
        <v>8</v>
      </c>
      <c r="AV22" s="95" t="s">
        <v>8</v>
      </c>
      <c r="AW22" s="95">
        <v>3</v>
      </c>
      <c r="AX22" s="95" t="s">
        <v>8</v>
      </c>
      <c r="AY22" s="95" t="s">
        <v>384</v>
      </c>
      <c r="AZ22" s="95"/>
      <c r="BA22" s="95"/>
      <c r="BB22" s="95"/>
      <c r="BC22" s="107" t="s">
        <v>192</v>
      </c>
      <c r="BD22" s="108">
        <v>12.2</v>
      </c>
      <c r="BE22" s="108">
        <v>13.2</v>
      </c>
      <c r="BF22" s="108">
        <v>11.4</v>
      </c>
    </row>
    <row r="23" spans="1:58" x14ac:dyDescent="0.3">
      <c r="A23" s="10"/>
      <c r="B23" t="s">
        <v>50</v>
      </c>
      <c r="C23" s="95">
        <v>21856</v>
      </c>
      <c r="D23" s="105">
        <v>146</v>
      </c>
      <c r="E23" s="106">
        <v>86.573091556999998</v>
      </c>
      <c r="F23" s="96">
        <v>84.617238126999993</v>
      </c>
      <c r="G23" s="96">
        <v>88.528944987000003</v>
      </c>
      <c r="H23" s="96">
        <v>0.99577328200000004</v>
      </c>
      <c r="I23" s="98">
        <v>0.99788440310000004</v>
      </c>
      <c r="J23" s="96">
        <v>3.2281499999999999E-5</v>
      </c>
      <c r="K23" s="96"/>
      <c r="L23" s="96" t="s">
        <v>8</v>
      </c>
      <c r="M23" s="96"/>
      <c r="N23" s="96"/>
      <c r="O23" s="95">
        <v>24976</v>
      </c>
      <c r="P23" s="105">
        <v>183</v>
      </c>
      <c r="Q23" s="106">
        <v>86.073622436999997</v>
      </c>
      <c r="R23" s="96">
        <v>84.498626419999994</v>
      </c>
      <c r="S23" s="96">
        <v>87.648618452999997</v>
      </c>
      <c r="T23" s="96">
        <v>0.64572377469999998</v>
      </c>
      <c r="U23" s="98">
        <v>0.80356939630000002</v>
      </c>
      <c r="V23" s="96">
        <v>5.3781199999999999E-5</v>
      </c>
      <c r="W23" s="96"/>
      <c r="X23" s="96" t="s">
        <v>8</v>
      </c>
      <c r="Y23" s="96"/>
      <c r="Z23" s="96"/>
      <c r="AA23" s="95">
        <v>28394</v>
      </c>
      <c r="AB23" s="105">
        <v>213</v>
      </c>
      <c r="AC23" s="106">
        <v>85.333247499999999</v>
      </c>
      <c r="AD23" s="96">
        <v>83.839742947000005</v>
      </c>
      <c r="AE23" s="96">
        <v>86.826752052000003</v>
      </c>
      <c r="AF23" s="96">
        <v>0.5806319888</v>
      </c>
      <c r="AG23" s="98">
        <v>0.76199211860000005</v>
      </c>
      <c r="AH23" s="96">
        <v>1.0333428000000001E-3</v>
      </c>
      <c r="AI23" s="96"/>
      <c r="AJ23" s="96" t="s">
        <v>8</v>
      </c>
      <c r="AK23" s="96"/>
      <c r="AL23" s="96"/>
      <c r="AM23" s="96">
        <v>0.50377316930000005</v>
      </c>
      <c r="AN23" s="96"/>
      <c r="AO23" s="96"/>
      <c r="AP23" s="96"/>
      <c r="AQ23" s="96">
        <v>0.69665340939999998</v>
      </c>
      <c r="AR23" s="96"/>
      <c r="AS23" s="96"/>
      <c r="AT23" s="96"/>
      <c r="AU23" s="95">
        <v>1</v>
      </c>
      <c r="AV23" s="95">
        <v>2</v>
      </c>
      <c r="AW23" s="95">
        <v>3</v>
      </c>
      <c r="AX23" s="95" t="s">
        <v>8</v>
      </c>
      <c r="AY23" s="95" t="s">
        <v>8</v>
      </c>
      <c r="AZ23" s="95"/>
      <c r="BA23" s="95"/>
      <c r="BB23" s="95"/>
      <c r="BC23" s="107" t="s">
        <v>179</v>
      </c>
      <c r="BD23" s="108">
        <v>29.2</v>
      </c>
      <c r="BE23" s="108">
        <v>36.6</v>
      </c>
      <c r="BF23" s="108">
        <v>42.6</v>
      </c>
    </row>
    <row r="24" spans="1:58" x14ac:dyDescent="0.3">
      <c r="A24" s="10"/>
      <c r="B24" t="s">
        <v>149</v>
      </c>
      <c r="C24" s="95">
        <v>23613</v>
      </c>
      <c r="D24" s="105">
        <v>134</v>
      </c>
      <c r="E24" s="106">
        <v>83.769800544999995</v>
      </c>
      <c r="F24" s="96">
        <v>82.272895711999993</v>
      </c>
      <c r="G24" s="96">
        <v>85.266705379000001</v>
      </c>
      <c r="H24" s="96">
        <v>0.5832788632</v>
      </c>
      <c r="I24" s="98">
        <v>0.76372695589999995</v>
      </c>
      <c r="J24" s="96">
        <v>7.6918634499999999E-2</v>
      </c>
      <c r="K24" s="96"/>
      <c r="L24" s="96" t="s">
        <v>8</v>
      </c>
      <c r="M24" s="96"/>
      <c r="N24" s="96"/>
      <c r="O24" s="95">
        <v>30428</v>
      </c>
      <c r="P24" s="105">
        <v>160</v>
      </c>
      <c r="Q24" s="106">
        <v>84.106209981999996</v>
      </c>
      <c r="R24" s="96">
        <v>82.601873444000006</v>
      </c>
      <c r="S24" s="96">
        <v>85.61054652</v>
      </c>
      <c r="T24" s="96">
        <v>0.58908486550000005</v>
      </c>
      <c r="U24" s="98">
        <v>0.76751864179999996</v>
      </c>
      <c r="V24" s="96">
        <v>9.3646521699999999E-2</v>
      </c>
      <c r="W24" s="96"/>
      <c r="X24" s="96" t="s">
        <v>8</v>
      </c>
      <c r="Y24" s="96"/>
      <c r="Z24" s="96"/>
      <c r="AA24" s="95">
        <v>34090</v>
      </c>
      <c r="AB24" s="105">
        <v>185</v>
      </c>
      <c r="AC24" s="106">
        <v>84.634160894000004</v>
      </c>
      <c r="AD24" s="96">
        <v>83.287958455999998</v>
      </c>
      <c r="AE24" s="96">
        <v>85.980363331000007</v>
      </c>
      <c r="AF24" s="96">
        <v>0.47174640870000001</v>
      </c>
      <c r="AG24" s="98">
        <v>0.68683797849999995</v>
      </c>
      <c r="AH24" s="96">
        <v>8.6727990999999997E-3</v>
      </c>
      <c r="AI24" s="96"/>
      <c r="AJ24" s="96" t="s">
        <v>8</v>
      </c>
      <c r="AK24" s="96"/>
      <c r="AL24" s="96"/>
      <c r="AM24" s="96">
        <v>0.60823793739999998</v>
      </c>
      <c r="AN24" s="96"/>
      <c r="AO24" s="96"/>
      <c r="AP24" s="96"/>
      <c r="AQ24" s="96">
        <v>0.75603101959999996</v>
      </c>
      <c r="AR24" s="96"/>
      <c r="AS24" s="96"/>
      <c r="AT24" s="96"/>
      <c r="AU24" s="95" t="s">
        <v>8</v>
      </c>
      <c r="AV24" s="95" t="s">
        <v>8</v>
      </c>
      <c r="AW24" s="95">
        <v>3</v>
      </c>
      <c r="AX24" s="95" t="s">
        <v>8</v>
      </c>
      <c r="AY24" s="95" t="s">
        <v>8</v>
      </c>
      <c r="AZ24" s="95"/>
      <c r="BA24" s="95"/>
      <c r="BB24" s="95"/>
      <c r="BC24" s="107">
        <v>-3</v>
      </c>
      <c r="BD24" s="108">
        <v>26.8</v>
      </c>
      <c r="BE24" s="108">
        <v>32</v>
      </c>
      <c r="BF24" s="108">
        <v>37</v>
      </c>
    </row>
    <row r="25" spans="1:58" x14ac:dyDescent="0.3">
      <c r="A25" s="10"/>
      <c r="B25" t="s">
        <v>46</v>
      </c>
      <c r="C25" s="95">
        <v>49169</v>
      </c>
      <c r="D25" s="105">
        <v>296</v>
      </c>
      <c r="E25" s="106">
        <v>85.085563804000003</v>
      </c>
      <c r="F25" s="96">
        <v>83.915465353000002</v>
      </c>
      <c r="G25" s="96">
        <v>86.255662255000004</v>
      </c>
      <c r="H25" s="96">
        <v>0.35639587280000001</v>
      </c>
      <c r="I25" s="98">
        <v>0.59698900560000001</v>
      </c>
      <c r="J25" s="96">
        <v>9.0788848999999994E-6</v>
      </c>
      <c r="K25" s="96"/>
      <c r="L25" s="96" t="s">
        <v>8</v>
      </c>
      <c r="M25" s="96"/>
      <c r="N25" s="96"/>
      <c r="O25" s="95">
        <v>53143</v>
      </c>
      <c r="P25" s="105">
        <v>318</v>
      </c>
      <c r="Q25" s="106">
        <v>85.342077805000002</v>
      </c>
      <c r="R25" s="96">
        <v>84.221544747999999</v>
      </c>
      <c r="S25" s="96">
        <v>86.462610862000005</v>
      </c>
      <c r="T25" s="96">
        <v>0.3268415066</v>
      </c>
      <c r="U25" s="98">
        <v>0.57170053919999997</v>
      </c>
      <c r="V25" s="96">
        <v>1.17277E-5</v>
      </c>
      <c r="W25" s="96"/>
      <c r="X25" s="96" t="s">
        <v>8</v>
      </c>
      <c r="Y25" s="96"/>
      <c r="Z25" s="96"/>
      <c r="AA25" s="95">
        <v>55906</v>
      </c>
      <c r="AB25" s="105">
        <v>394</v>
      </c>
      <c r="AC25" s="106">
        <v>84.290661369999995</v>
      </c>
      <c r="AD25" s="96">
        <v>83.264369822999996</v>
      </c>
      <c r="AE25" s="96">
        <v>85.316952916000005</v>
      </c>
      <c r="AF25" s="96">
        <v>0.27417595230000003</v>
      </c>
      <c r="AG25" s="98">
        <v>0.52361813589999995</v>
      </c>
      <c r="AH25" s="96">
        <v>5.4671177000000003E-3</v>
      </c>
      <c r="AI25" s="96"/>
      <c r="AJ25" s="96" t="s">
        <v>8</v>
      </c>
      <c r="AK25" s="96"/>
      <c r="AL25" s="96"/>
      <c r="AM25" s="96">
        <v>0.1750281148</v>
      </c>
      <c r="AN25" s="96"/>
      <c r="AO25" s="96"/>
      <c r="AP25" s="96"/>
      <c r="AQ25" s="96">
        <v>0.75630920260000001</v>
      </c>
      <c r="AR25" s="96"/>
      <c r="AS25" s="96"/>
      <c r="AT25" s="96"/>
      <c r="AU25" s="95">
        <v>1</v>
      </c>
      <c r="AV25" s="95">
        <v>2</v>
      </c>
      <c r="AW25" s="95">
        <v>3</v>
      </c>
      <c r="AX25" s="95" t="s">
        <v>8</v>
      </c>
      <c r="AY25" s="95" t="s">
        <v>8</v>
      </c>
      <c r="AZ25" s="95"/>
      <c r="BA25" s="95"/>
      <c r="BB25" s="95"/>
      <c r="BC25" s="107" t="s">
        <v>179</v>
      </c>
      <c r="BD25" s="108">
        <v>59.2</v>
      </c>
      <c r="BE25" s="108">
        <v>63.6</v>
      </c>
      <c r="BF25" s="108">
        <v>78.8</v>
      </c>
    </row>
    <row r="26" spans="1:58" x14ac:dyDescent="0.3">
      <c r="A26" s="10"/>
      <c r="B26" t="s">
        <v>123</v>
      </c>
      <c r="C26" s="95">
        <v>10220</v>
      </c>
      <c r="D26" s="105">
        <v>92</v>
      </c>
      <c r="E26" s="106">
        <v>82.714435589000004</v>
      </c>
      <c r="F26" s="96">
        <v>80.558646060000001</v>
      </c>
      <c r="G26" s="96">
        <v>84.870225117999993</v>
      </c>
      <c r="H26" s="96">
        <v>1.2097637686</v>
      </c>
      <c r="I26" s="98">
        <v>1.0998926169000001</v>
      </c>
      <c r="J26" s="96">
        <v>0.78327596099999997</v>
      </c>
      <c r="K26" s="96"/>
      <c r="L26" s="96" t="s">
        <v>8</v>
      </c>
      <c r="M26" s="96"/>
      <c r="N26" s="96"/>
      <c r="O26" s="95">
        <v>10824</v>
      </c>
      <c r="P26" s="105">
        <v>65</v>
      </c>
      <c r="Q26" s="106">
        <v>87.470092464000004</v>
      </c>
      <c r="R26" s="96">
        <v>85.205811138000001</v>
      </c>
      <c r="S26" s="96">
        <v>89.734373790000006</v>
      </c>
      <c r="T26" s="96">
        <v>1.3345923376</v>
      </c>
      <c r="U26" s="98">
        <v>1.1552455746000001</v>
      </c>
      <c r="V26" s="96">
        <v>5.7676400000000002E-5</v>
      </c>
      <c r="W26" s="96"/>
      <c r="X26" s="96" t="s">
        <v>8</v>
      </c>
      <c r="Y26" s="96"/>
      <c r="Z26" s="96"/>
      <c r="AA26" s="95">
        <v>11493</v>
      </c>
      <c r="AB26" s="105">
        <v>81</v>
      </c>
      <c r="AC26" s="106">
        <v>84.139311254999996</v>
      </c>
      <c r="AD26" s="96">
        <v>81.572596594999993</v>
      </c>
      <c r="AE26" s="96">
        <v>86.706025916000002</v>
      </c>
      <c r="AF26" s="96">
        <v>1.7149167396</v>
      </c>
      <c r="AG26" s="98">
        <v>1.309548296</v>
      </c>
      <c r="AH26" s="96">
        <v>0.31444488059999998</v>
      </c>
      <c r="AI26" s="96"/>
      <c r="AJ26" s="96" t="s">
        <v>8</v>
      </c>
      <c r="AK26" s="96"/>
      <c r="AL26" s="96"/>
      <c r="AM26" s="96">
        <v>5.6474854999999997E-2</v>
      </c>
      <c r="AN26" s="96"/>
      <c r="AO26" s="96"/>
      <c r="AP26" s="96"/>
      <c r="AQ26" s="96">
        <v>2.8692525999999999E-3</v>
      </c>
      <c r="AR26" s="96"/>
      <c r="AS26" s="96"/>
      <c r="AT26" s="96"/>
      <c r="AU26" s="95" t="s">
        <v>8</v>
      </c>
      <c r="AV26" s="95">
        <v>2</v>
      </c>
      <c r="AW26" s="95" t="s">
        <v>8</v>
      </c>
      <c r="AX26" s="95" t="s">
        <v>383</v>
      </c>
      <c r="AY26" s="95" t="s">
        <v>8</v>
      </c>
      <c r="AZ26" s="95"/>
      <c r="BA26" s="95"/>
      <c r="BB26" s="95"/>
      <c r="BC26" s="107" t="s">
        <v>194</v>
      </c>
      <c r="BD26" s="108">
        <v>18.399999999999999</v>
      </c>
      <c r="BE26" s="108">
        <v>13</v>
      </c>
      <c r="BF26" s="108">
        <v>16.2</v>
      </c>
    </row>
    <row r="27" spans="1:58" x14ac:dyDescent="0.3">
      <c r="A27" s="10"/>
      <c r="B27" t="s">
        <v>173</v>
      </c>
      <c r="C27" s="95">
        <v>6773</v>
      </c>
      <c r="D27" s="105">
        <v>49</v>
      </c>
      <c r="E27" s="106">
        <v>82.683924364000006</v>
      </c>
      <c r="F27" s="96">
        <v>78.506936713000002</v>
      </c>
      <c r="G27" s="96">
        <v>86.860912013999993</v>
      </c>
      <c r="H27" s="96">
        <v>4.5416560365</v>
      </c>
      <c r="I27" s="98">
        <v>2.1311161480999998</v>
      </c>
      <c r="J27" s="96">
        <v>0.89819489379999995</v>
      </c>
      <c r="K27" s="96"/>
      <c r="L27" s="96" t="s">
        <v>8</v>
      </c>
      <c r="M27" s="96"/>
      <c r="N27" s="96"/>
      <c r="O27" s="95">
        <v>6816</v>
      </c>
      <c r="P27" s="105">
        <v>52</v>
      </c>
      <c r="Q27" s="106">
        <v>82.977782708999996</v>
      </c>
      <c r="R27" s="96">
        <v>79.284729837</v>
      </c>
      <c r="S27" s="96">
        <v>86.670835581999995</v>
      </c>
      <c r="T27" s="96">
        <v>3.5502497710999998</v>
      </c>
      <c r="U27" s="98">
        <v>1.8842106492999999</v>
      </c>
      <c r="V27" s="96">
        <v>0.93023298350000005</v>
      </c>
      <c r="W27" s="96"/>
      <c r="X27" s="96" t="s">
        <v>8</v>
      </c>
      <c r="Y27" s="96"/>
      <c r="Z27" s="96"/>
      <c r="AA27" s="95">
        <v>6913</v>
      </c>
      <c r="AB27" s="105">
        <v>58</v>
      </c>
      <c r="AC27" s="106">
        <v>83.452400717000003</v>
      </c>
      <c r="AD27" s="96">
        <v>80.343750106000002</v>
      </c>
      <c r="AE27" s="96">
        <v>86.561051328999994</v>
      </c>
      <c r="AF27" s="96">
        <v>2.5155426448</v>
      </c>
      <c r="AG27" s="98">
        <v>1.5860462304</v>
      </c>
      <c r="AH27" s="96">
        <v>0.6902717142</v>
      </c>
      <c r="AI27" s="96"/>
      <c r="AJ27" s="96" t="s">
        <v>8</v>
      </c>
      <c r="AK27" s="96"/>
      <c r="AL27" s="96"/>
      <c r="AM27" s="96">
        <v>0.84718741580000001</v>
      </c>
      <c r="AN27" s="96"/>
      <c r="AO27" s="96"/>
      <c r="AP27" s="96"/>
      <c r="AQ27" s="96">
        <v>0.91772255400000002</v>
      </c>
      <c r="AR27" s="96"/>
      <c r="AS27" s="96"/>
      <c r="AT27" s="96"/>
      <c r="AU27" s="95" t="s">
        <v>8</v>
      </c>
      <c r="AV27" s="95" t="s">
        <v>8</v>
      </c>
      <c r="AW27" s="95" t="s">
        <v>8</v>
      </c>
      <c r="AX27" s="95" t="s">
        <v>8</v>
      </c>
      <c r="AY27" s="95" t="s">
        <v>8</v>
      </c>
      <c r="AZ27" s="95"/>
      <c r="BA27" s="95"/>
      <c r="BB27" s="95"/>
      <c r="BC27" s="107" t="s">
        <v>8</v>
      </c>
      <c r="BD27" s="108">
        <v>9.8000000000000007</v>
      </c>
      <c r="BE27" s="108">
        <v>10.4</v>
      </c>
      <c r="BF27" s="108">
        <v>11.6</v>
      </c>
    </row>
    <row r="28" spans="1:58" x14ac:dyDescent="0.3">
      <c r="A28" s="10"/>
      <c r="B28" t="s">
        <v>49</v>
      </c>
      <c r="C28" s="95">
        <v>13796</v>
      </c>
      <c r="D28" s="105">
        <v>182</v>
      </c>
      <c r="E28" s="106">
        <v>82.796899042999996</v>
      </c>
      <c r="F28" s="96">
        <v>80.782205176000005</v>
      </c>
      <c r="G28" s="96">
        <v>84.811592910000002</v>
      </c>
      <c r="H28" s="96">
        <v>1.0565887593000001</v>
      </c>
      <c r="I28" s="98">
        <v>1.0279050342</v>
      </c>
      <c r="J28" s="96">
        <v>0.70828117450000005</v>
      </c>
      <c r="K28" s="96"/>
      <c r="L28" s="96" t="s">
        <v>8</v>
      </c>
      <c r="M28" s="96"/>
      <c r="N28" s="96"/>
      <c r="O28" s="95">
        <v>14321</v>
      </c>
      <c r="P28" s="105">
        <v>146</v>
      </c>
      <c r="Q28" s="106">
        <v>86.025677842999997</v>
      </c>
      <c r="R28" s="96">
        <v>84.451867719000006</v>
      </c>
      <c r="S28" s="96">
        <v>87.599487968000005</v>
      </c>
      <c r="T28" s="96">
        <v>0.64475174609999997</v>
      </c>
      <c r="U28" s="98">
        <v>0.80296434920000004</v>
      </c>
      <c r="V28" s="96">
        <v>6.8295199999999996E-5</v>
      </c>
      <c r="W28" s="96"/>
      <c r="X28" s="96" t="s">
        <v>8</v>
      </c>
      <c r="Y28" s="96"/>
      <c r="Z28" s="96"/>
      <c r="AA28" s="95">
        <v>14626</v>
      </c>
      <c r="AB28" s="105">
        <v>157</v>
      </c>
      <c r="AC28" s="106">
        <v>83.355890333000005</v>
      </c>
      <c r="AD28" s="96">
        <v>80.583663584000007</v>
      </c>
      <c r="AE28" s="96">
        <v>86.128117080999999</v>
      </c>
      <c r="AF28" s="96">
        <v>2.0005313268</v>
      </c>
      <c r="AG28" s="98">
        <v>1.4144014023</v>
      </c>
      <c r="AH28" s="96">
        <v>0.70500369190000001</v>
      </c>
      <c r="AI28" s="96"/>
      <c r="AJ28" s="96" t="s">
        <v>8</v>
      </c>
      <c r="AK28" s="96"/>
      <c r="AL28" s="96"/>
      <c r="AM28" s="96">
        <v>0.100693876</v>
      </c>
      <c r="AN28" s="96"/>
      <c r="AO28" s="96"/>
      <c r="AP28" s="96"/>
      <c r="AQ28" s="96">
        <v>1.3309279199999999E-2</v>
      </c>
      <c r="AR28" s="96"/>
      <c r="AS28" s="96"/>
      <c r="AT28" s="96"/>
      <c r="AU28" s="95" t="s">
        <v>8</v>
      </c>
      <c r="AV28" s="95">
        <v>2</v>
      </c>
      <c r="AW28" s="95" t="s">
        <v>8</v>
      </c>
      <c r="AX28" s="95" t="s">
        <v>383</v>
      </c>
      <c r="AY28" s="95" t="s">
        <v>8</v>
      </c>
      <c r="AZ28" s="95"/>
      <c r="BA28" s="95"/>
      <c r="BB28" s="95"/>
      <c r="BC28" s="107" t="s">
        <v>194</v>
      </c>
      <c r="BD28" s="108">
        <v>36.4</v>
      </c>
      <c r="BE28" s="108">
        <v>29.2</v>
      </c>
      <c r="BF28" s="108">
        <v>31.4</v>
      </c>
    </row>
    <row r="29" spans="1:58" x14ac:dyDescent="0.3">
      <c r="A29" s="10"/>
      <c r="B29" t="s">
        <v>52</v>
      </c>
      <c r="C29" s="95">
        <v>9205</v>
      </c>
      <c r="D29" s="105">
        <v>87</v>
      </c>
      <c r="E29" s="106">
        <v>83.055492014999999</v>
      </c>
      <c r="F29" s="96">
        <v>80.365204835</v>
      </c>
      <c r="G29" s="96">
        <v>85.745779193999994</v>
      </c>
      <c r="H29" s="96">
        <v>1.8840184062000001</v>
      </c>
      <c r="I29" s="98">
        <v>1.3725954998000001</v>
      </c>
      <c r="J29" s="96">
        <v>0.63931556239999998</v>
      </c>
      <c r="K29" s="96"/>
      <c r="L29" s="96" t="s">
        <v>8</v>
      </c>
      <c r="M29" s="96"/>
      <c r="N29" s="96"/>
      <c r="O29" s="95">
        <v>9515</v>
      </c>
      <c r="P29" s="105">
        <v>82</v>
      </c>
      <c r="Q29" s="106">
        <v>83.137877173000007</v>
      </c>
      <c r="R29" s="96">
        <v>80.028792619000001</v>
      </c>
      <c r="S29" s="96">
        <v>86.246961726999999</v>
      </c>
      <c r="T29" s="96">
        <v>2.5162449928999999</v>
      </c>
      <c r="U29" s="98">
        <v>1.5862676297</v>
      </c>
      <c r="V29" s="96">
        <v>0.83776072410000002</v>
      </c>
      <c r="W29" s="96"/>
      <c r="X29" s="96" t="s">
        <v>8</v>
      </c>
      <c r="Y29" s="96"/>
      <c r="Z29" s="96"/>
      <c r="AA29" s="95">
        <v>10137</v>
      </c>
      <c r="AB29" s="105">
        <v>83</v>
      </c>
      <c r="AC29" s="106">
        <v>85.114408127000004</v>
      </c>
      <c r="AD29" s="96">
        <v>82.922237401999993</v>
      </c>
      <c r="AE29" s="96">
        <v>87.306578853000005</v>
      </c>
      <c r="AF29" s="96">
        <v>1.2509403609</v>
      </c>
      <c r="AG29" s="98">
        <v>1.1184544518999999</v>
      </c>
      <c r="AH29" s="96">
        <v>4.0688279500000001E-2</v>
      </c>
      <c r="AI29" s="96"/>
      <c r="AJ29" s="96" t="s">
        <v>8</v>
      </c>
      <c r="AK29" s="96"/>
      <c r="AL29" s="96"/>
      <c r="AM29" s="96">
        <v>0.308513818</v>
      </c>
      <c r="AN29" s="96"/>
      <c r="AO29" s="96"/>
      <c r="AP29" s="96"/>
      <c r="AQ29" s="96">
        <v>0.96867161069999996</v>
      </c>
      <c r="AR29" s="96"/>
      <c r="AS29" s="96"/>
      <c r="AT29" s="96"/>
      <c r="AU29" s="95" t="s">
        <v>8</v>
      </c>
      <c r="AV29" s="95" t="s">
        <v>8</v>
      </c>
      <c r="AW29" s="95" t="s">
        <v>8</v>
      </c>
      <c r="AX29" s="95" t="s">
        <v>8</v>
      </c>
      <c r="AY29" s="95" t="s">
        <v>8</v>
      </c>
      <c r="AZ29" s="95"/>
      <c r="BA29" s="95"/>
      <c r="BB29" s="95"/>
      <c r="BC29" s="107" t="s">
        <v>8</v>
      </c>
      <c r="BD29" s="108">
        <v>17.399999999999999</v>
      </c>
      <c r="BE29" s="108">
        <v>16.399999999999999</v>
      </c>
      <c r="BF29" s="108">
        <v>16.600000000000001</v>
      </c>
    </row>
    <row r="30" spans="1:58" x14ac:dyDescent="0.3">
      <c r="A30" s="10"/>
      <c r="B30" t="s">
        <v>48</v>
      </c>
      <c r="C30" s="95">
        <v>12343</v>
      </c>
      <c r="D30" s="105">
        <v>96</v>
      </c>
      <c r="E30" s="106">
        <v>83.960373398000002</v>
      </c>
      <c r="F30" s="96">
        <v>81.868207655999996</v>
      </c>
      <c r="G30" s="96">
        <v>86.052539139999993</v>
      </c>
      <c r="H30" s="96">
        <v>1.1394100093999999</v>
      </c>
      <c r="I30" s="98">
        <v>1.0674315009999999</v>
      </c>
      <c r="J30" s="96">
        <v>0.1478563161</v>
      </c>
      <c r="K30" s="96"/>
      <c r="L30" s="96" t="s">
        <v>8</v>
      </c>
      <c r="M30" s="96"/>
      <c r="N30" s="96"/>
      <c r="O30" s="95">
        <v>12856</v>
      </c>
      <c r="P30" s="105">
        <v>87</v>
      </c>
      <c r="Q30" s="106">
        <v>83.787248130999998</v>
      </c>
      <c r="R30" s="96">
        <v>81.196391739000006</v>
      </c>
      <c r="S30" s="96">
        <v>86.378104523000005</v>
      </c>
      <c r="T30" s="96">
        <v>1.7473284165</v>
      </c>
      <c r="U30" s="98">
        <v>1.3218655062</v>
      </c>
      <c r="V30" s="96">
        <v>0.46175705680000001</v>
      </c>
      <c r="W30" s="96"/>
      <c r="X30" s="96" t="s">
        <v>8</v>
      </c>
      <c r="Y30" s="96"/>
      <c r="Z30" s="96"/>
      <c r="AA30" s="95">
        <v>13634</v>
      </c>
      <c r="AB30" s="105">
        <v>97</v>
      </c>
      <c r="AC30" s="106">
        <v>84.333506470000003</v>
      </c>
      <c r="AD30" s="96">
        <v>82.276930683000003</v>
      </c>
      <c r="AE30" s="96">
        <v>86.390082257000003</v>
      </c>
      <c r="AF30" s="96">
        <v>1.1009745857</v>
      </c>
      <c r="AG30" s="98">
        <v>1.0492733608</v>
      </c>
      <c r="AH30" s="96">
        <v>0.1502183148</v>
      </c>
      <c r="AI30" s="96"/>
      <c r="AJ30" s="96" t="s">
        <v>8</v>
      </c>
      <c r="AK30" s="96"/>
      <c r="AL30" s="96"/>
      <c r="AM30" s="96">
        <v>0.7461864533</v>
      </c>
      <c r="AN30" s="96"/>
      <c r="AO30" s="96"/>
      <c r="AP30" s="96"/>
      <c r="AQ30" s="96">
        <v>0.91883929850000001</v>
      </c>
      <c r="AR30" s="96"/>
      <c r="AS30" s="96"/>
      <c r="AT30" s="96"/>
      <c r="AU30" s="95" t="s">
        <v>8</v>
      </c>
      <c r="AV30" s="95" t="s">
        <v>8</v>
      </c>
      <c r="AW30" s="95" t="s">
        <v>8</v>
      </c>
      <c r="AX30" s="95" t="s">
        <v>8</v>
      </c>
      <c r="AY30" s="95" t="s">
        <v>8</v>
      </c>
      <c r="AZ30" s="95"/>
      <c r="BA30" s="95"/>
      <c r="BB30" s="95"/>
      <c r="BC30" s="107" t="s">
        <v>8</v>
      </c>
      <c r="BD30" s="108">
        <v>19.2</v>
      </c>
      <c r="BE30" s="108">
        <v>17.399999999999999</v>
      </c>
      <c r="BF30" s="108">
        <v>19.399999999999999</v>
      </c>
    </row>
    <row r="31" spans="1:58" x14ac:dyDescent="0.3">
      <c r="A31" s="10"/>
      <c r="B31" t="s">
        <v>54</v>
      </c>
      <c r="C31" s="95">
        <v>11437</v>
      </c>
      <c r="D31" s="105">
        <v>78</v>
      </c>
      <c r="E31" s="106">
        <v>83.708223618000005</v>
      </c>
      <c r="F31" s="96">
        <v>80.627389205</v>
      </c>
      <c r="G31" s="96">
        <v>86.789058030999996</v>
      </c>
      <c r="H31" s="96">
        <v>2.4707259169000002</v>
      </c>
      <c r="I31" s="98">
        <v>1.5718542925000001</v>
      </c>
      <c r="J31" s="96">
        <v>0.40987455630000003</v>
      </c>
      <c r="K31" s="96"/>
      <c r="L31" s="96" t="s">
        <v>8</v>
      </c>
      <c r="M31" s="96"/>
      <c r="N31" s="96"/>
      <c r="O31" s="95">
        <v>11324</v>
      </c>
      <c r="P31" s="105">
        <v>75</v>
      </c>
      <c r="Q31" s="106">
        <v>83.519446408999997</v>
      </c>
      <c r="R31" s="96">
        <v>80.501764057000003</v>
      </c>
      <c r="S31" s="96">
        <v>86.537128761000005</v>
      </c>
      <c r="T31" s="96">
        <v>2.3704724010999998</v>
      </c>
      <c r="U31" s="98">
        <v>1.5396338529</v>
      </c>
      <c r="V31" s="96">
        <v>0.64662987530000005</v>
      </c>
      <c r="W31" s="96"/>
      <c r="X31" s="96" t="s">
        <v>8</v>
      </c>
      <c r="Y31" s="96"/>
      <c r="Z31" s="96"/>
      <c r="AA31" s="95">
        <v>11366</v>
      </c>
      <c r="AB31" s="105">
        <v>80</v>
      </c>
      <c r="AC31" s="106">
        <v>81.570576904000006</v>
      </c>
      <c r="AD31" s="96">
        <v>78.224284092999994</v>
      </c>
      <c r="AE31" s="96">
        <v>84.916869715999994</v>
      </c>
      <c r="AF31" s="96">
        <v>2.9148468300000001</v>
      </c>
      <c r="AG31" s="98">
        <v>1.7072922508999999</v>
      </c>
      <c r="AH31" s="96">
        <v>0.46489778040000002</v>
      </c>
      <c r="AI31" s="96"/>
      <c r="AJ31" s="96" t="s">
        <v>8</v>
      </c>
      <c r="AK31" s="96"/>
      <c r="AL31" s="96"/>
      <c r="AM31" s="96">
        <v>0.39659966790000001</v>
      </c>
      <c r="AN31" s="96"/>
      <c r="AO31" s="96"/>
      <c r="AP31" s="96"/>
      <c r="AQ31" s="96">
        <v>0.9316276308</v>
      </c>
      <c r="AR31" s="96"/>
      <c r="AS31" s="96"/>
      <c r="AT31" s="96"/>
      <c r="AU31" s="95" t="s">
        <v>8</v>
      </c>
      <c r="AV31" s="95" t="s">
        <v>8</v>
      </c>
      <c r="AW31" s="95" t="s">
        <v>8</v>
      </c>
      <c r="AX31" s="95" t="s">
        <v>8</v>
      </c>
      <c r="AY31" s="95" t="s">
        <v>8</v>
      </c>
      <c r="AZ31" s="95"/>
      <c r="BA31" s="95"/>
      <c r="BB31" s="95"/>
      <c r="BC31" s="107" t="s">
        <v>8</v>
      </c>
      <c r="BD31" s="108">
        <v>15.6</v>
      </c>
      <c r="BE31" s="108">
        <v>15</v>
      </c>
      <c r="BF31" s="108">
        <v>16</v>
      </c>
    </row>
    <row r="32" spans="1:58" x14ac:dyDescent="0.3">
      <c r="A32" s="10"/>
      <c r="B32" t="s">
        <v>150</v>
      </c>
      <c r="C32" s="95">
        <v>19686</v>
      </c>
      <c r="D32" s="105">
        <v>250</v>
      </c>
      <c r="E32" s="106">
        <v>82.035045499000006</v>
      </c>
      <c r="F32" s="96">
        <v>80.151293025000001</v>
      </c>
      <c r="G32" s="96">
        <v>83.918797972999997</v>
      </c>
      <c r="H32" s="96">
        <v>0.92370975160000002</v>
      </c>
      <c r="I32" s="98">
        <v>0.96109820079999997</v>
      </c>
      <c r="J32" s="96">
        <v>0.69667697340000001</v>
      </c>
      <c r="K32" s="96"/>
      <c r="L32" s="96" t="s">
        <v>8</v>
      </c>
      <c r="M32" s="96"/>
      <c r="N32" s="96"/>
      <c r="O32" s="95">
        <v>19809</v>
      </c>
      <c r="P32" s="105">
        <v>244</v>
      </c>
      <c r="Q32" s="106">
        <v>82.457990628000005</v>
      </c>
      <c r="R32" s="96">
        <v>80.739656079</v>
      </c>
      <c r="S32" s="96">
        <v>84.176325176000006</v>
      </c>
      <c r="T32" s="96">
        <v>0.76860516970000003</v>
      </c>
      <c r="U32" s="98">
        <v>0.87670130020000003</v>
      </c>
      <c r="V32" s="96">
        <v>0.68700294269999995</v>
      </c>
      <c r="W32" s="96"/>
      <c r="X32" s="96" t="s">
        <v>8</v>
      </c>
      <c r="Y32" s="96"/>
      <c r="Z32" s="96"/>
      <c r="AA32" s="95">
        <v>20719</v>
      </c>
      <c r="AB32" s="105">
        <v>229</v>
      </c>
      <c r="AC32" s="106">
        <v>82.984255153000007</v>
      </c>
      <c r="AD32" s="96">
        <v>81.454233888000005</v>
      </c>
      <c r="AE32" s="96">
        <v>84.514276418999998</v>
      </c>
      <c r="AF32" s="96">
        <v>0.60937241580000001</v>
      </c>
      <c r="AG32" s="98">
        <v>0.78062309460000001</v>
      </c>
      <c r="AH32" s="96">
        <v>0.83377923570000001</v>
      </c>
      <c r="AI32" s="96"/>
      <c r="AJ32" s="96" t="s">
        <v>8</v>
      </c>
      <c r="AK32" s="96"/>
      <c r="AL32" s="96"/>
      <c r="AM32" s="96">
        <v>0.65392606310000001</v>
      </c>
      <c r="AN32" s="96"/>
      <c r="AO32" s="96"/>
      <c r="AP32" s="96"/>
      <c r="AQ32" s="96">
        <v>0.74509039489999995</v>
      </c>
      <c r="AR32" s="96"/>
      <c r="AS32" s="96"/>
      <c r="AT32" s="96"/>
      <c r="AU32" s="95" t="s">
        <v>8</v>
      </c>
      <c r="AV32" s="95" t="s">
        <v>8</v>
      </c>
      <c r="AW32" s="95" t="s">
        <v>8</v>
      </c>
      <c r="AX32" s="95" t="s">
        <v>8</v>
      </c>
      <c r="AY32" s="95" t="s">
        <v>8</v>
      </c>
      <c r="AZ32" s="95"/>
      <c r="BA32" s="95"/>
      <c r="BB32" s="95"/>
      <c r="BC32" s="107" t="s">
        <v>8</v>
      </c>
      <c r="BD32" s="108">
        <v>50</v>
      </c>
      <c r="BE32" s="108">
        <v>48.8</v>
      </c>
      <c r="BF32" s="108">
        <v>45.8</v>
      </c>
    </row>
    <row r="33" spans="1:93" x14ac:dyDescent="0.3">
      <c r="A33" s="10"/>
      <c r="B33" t="s">
        <v>47</v>
      </c>
      <c r="C33" s="95">
        <v>35034</v>
      </c>
      <c r="D33" s="105">
        <v>262</v>
      </c>
      <c r="E33" s="106">
        <v>83.555608694</v>
      </c>
      <c r="F33" s="96">
        <v>81.976751324999995</v>
      </c>
      <c r="G33" s="96">
        <v>85.134466063999994</v>
      </c>
      <c r="H33" s="96">
        <v>0.64889384449999998</v>
      </c>
      <c r="I33" s="98">
        <v>0.80553947420000005</v>
      </c>
      <c r="J33" s="96">
        <v>0.15751197350000001</v>
      </c>
      <c r="K33" s="96"/>
      <c r="L33" s="96" t="s">
        <v>8</v>
      </c>
      <c r="M33" s="96"/>
      <c r="N33" s="96"/>
      <c r="O33" s="95">
        <v>41275</v>
      </c>
      <c r="P33" s="105">
        <v>261</v>
      </c>
      <c r="Q33" s="106">
        <v>84.355720009999999</v>
      </c>
      <c r="R33" s="96">
        <v>82.925373862000001</v>
      </c>
      <c r="S33" s="96">
        <v>85.786066156999993</v>
      </c>
      <c r="T33" s="96">
        <v>0.53256197969999997</v>
      </c>
      <c r="U33" s="98">
        <v>0.72976844249999995</v>
      </c>
      <c r="V33" s="96">
        <v>3.5542883499999997E-2</v>
      </c>
      <c r="W33" s="96"/>
      <c r="X33" s="96" t="s">
        <v>8</v>
      </c>
      <c r="Y33" s="96"/>
      <c r="Z33" s="96"/>
      <c r="AA33" s="95">
        <v>44650</v>
      </c>
      <c r="AB33" s="105">
        <v>256</v>
      </c>
      <c r="AC33" s="106">
        <v>85.962607292000001</v>
      </c>
      <c r="AD33" s="96">
        <v>84.695445727999996</v>
      </c>
      <c r="AE33" s="96">
        <v>87.229768856000007</v>
      </c>
      <c r="AF33" s="96">
        <v>0.41797647589999998</v>
      </c>
      <c r="AG33" s="98">
        <v>0.64651100220000002</v>
      </c>
      <c r="AH33" s="96">
        <v>1.3945200000000001E-6</v>
      </c>
      <c r="AI33" s="96"/>
      <c r="AJ33" s="96" t="s">
        <v>8</v>
      </c>
      <c r="AK33" s="96"/>
      <c r="AL33" s="96"/>
      <c r="AM33" s="96">
        <v>9.9318910100000005E-2</v>
      </c>
      <c r="AN33" s="96"/>
      <c r="AO33" s="96"/>
      <c r="AP33" s="96"/>
      <c r="AQ33" s="96">
        <v>0.46166483940000003</v>
      </c>
      <c r="AR33" s="96"/>
      <c r="AS33" s="96"/>
      <c r="AT33" s="96"/>
      <c r="AU33" s="95" t="s">
        <v>8</v>
      </c>
      <c r="AV33" s="95" t="s">
        <v>8</v>
      </c>
      <c r="AW33" s="95">
        <v>3</v>
      </c>
      <c r="AX33" s="95" t="s">
        <v>8</v>
      </c>
      <c r="AY33" s="95" t="s">
        <v>8</v>
      </c>
      <c r="AZ33" s="95"/>
      <c r="BA33" s="95"/>
      <c r="BB33" s="95"/>
      <c r="BC33" s="107">
        <v>-3</v>
      </c>
      <c r="BD33" s="108">
        <v>52.4</v>
      </c>
      <c r="BE33" s="108">
        <v>52.2</v>
      </c>
      <c r="BF33" s="108">
        <v>51.2</v>
      </c>
    </row>
    <row r="34" spans="1:93" x14ac:dyDescent="0.3">
      <c r="A34" s="10"/>
      <c r="B34" t="s">
        <v>53</v>
      </c>
      <c r="C34" s="95">
        <v>17559</v>
      </c>
      <c r="D34" s="105">
        <v>78</v>
      </c>
      <c r="E34" s="106">
        <v>87.309765308999999</v>
      </c>
      <c r="F34" s="96">
        <v>84.403569794000006</v>
      </c>
      <c r="G34" s="96">
        <v>90.215960823000003</v>
      </c>
      <c r="H34" s="96">
        <v>2.1985559062000002</v>
      </c>
      <c r="I34" s="98">
        <v>1.4827528136000001</v>
      </c>
      <c r="J34" s="96">
        <v>9.7128939999999999E-4</v>
      </c>
      <c r="K34" s="96"/>
      <c r="L34" s="96" t="s">
        <v>8</v>
      </c>
      <c r="M34" s="96"/>
      <c r="N34" s="96"/>
      <c r="O34" s="95">
        <v>18011</v>
      </c>
      <c r="P34" s="105">
        <v>99</v>
      </c>
      <c r="Q34" s="106">
        <v>81.513019505000003</v>
      </c>
      <c r="R34" s="96">
        <v>78.853686693</v>
      </c>
      <c r="S34" s="96">
        <v>84.172352317000005</v>
      </c>
      <c r="T34" s="96">
        <v>1.8409129021999999</v>
      </c>
      <c r="U34" s="98">
        <v>1.3568024551</v>
      </c>
      <c r="V34" s="96">
        <v>0.33894379159999999</v>
      </c>
      <c r="W34" s="96"/>
      <c r="X34" s="96" t="s">
        <v>8</v>
      </c>
      <c r="Y34" s="96"/>
      <c r="Z34" s="96"/>
      <c r="AA34" s="95">
        <v>18722</v>
      </c>
      <c r="AB34" s="105">
        <v>116</v>
      </c>
      <c r="AC34" s="106">
        <v>80.595586695999998</v>
      </c>
      <c r="AD34" s="96">
        <v>78.221464522999995</v>
      </c>
      <c r="AE34" s="96">
        <v>82.969708870000005</v>
      </c>
      <c r="AF34" s="96">
        <v>1.4672157682</v>
      </c>
      <c r="AG34" s="98">
        <v>1.2112868232</v>
      </c>
      <c r="AH34" s="96">
        <v>6.6920649900000004E-2</v>
      </c>
      <c r="AI34" s="96"/>
      <c r="AJ34" s="96" t="s">
        <v>8</v>
      </c>
      <c r="AK34" s="96"/>
      <c r="AL34" s="96"/>
      <c r="AM34" s="96">
        <v>0.61397379610000002</v>
      </c>
      <c r="AN34" s="96"/>
      <c r="AO34" s="96"/>
      <c r="AP34" s="96"/>
      <c r="AQ34" s="96">
        <v>3.9243630999999998E-3</v>
      </c>
      <c r="AR34" s="96"/>
      <c r="AS34" s="96"/>
      <c r="AT34" s="96"/>
      <c r="AU34" s="95">
        <v>1</v>
      </c>
      <c r="AV34" s="95" t="s">
        <v>8</v>
      </c>
      <c r="AW34" s="95" t="s">
        <v>8</v>
      </c>
      <c r="AX34" s="95" t="s">
        <v>383</v>
      </c>
      <c r="AY34" s="95" t="s">
        <v>8</v>
      </c>
      <c r="AZ34" s="95"/>
      <c r="BA34" s="95"/>
      <c r="BB34" s="95"/>
      <c r="BC34" s="107" t="s">
        <v>184</v>
      </c>
      <c r="BD34" s="108">
        <v>15.6</v>
      </c>
      <c r="BE34" s="108">
        <v>19.8</v>
      </c>
      <c r="BF34" s="108">
        <v>23.2</v>
      </c>
    </row>
    <row r="35" spans="1:93" x14ac:dyDescent="0.3">
      <c r="A35" s="10"/>
      <c r="B35" t="s">
        <v>55</v>
      </c>
      <c r="C35" s="95">
        <v>37509</v>
      </c>
      <c r="D35" s="105">
        <v>444</v>
      </c>
      <c r="E35" s="106">
        <v>79.705156427999995</v>
      </c>
      <c r="F35" s="96">
        <v>78.215439545999999</v>
      </c>
      <c r="G35" s="96">
        <v>81.194873310999995</v>
      </c>
      <c r="H35" s="96">
        <v>0.57769064709999995</v>
      </c>
      <c r="I35" s="98">
        <v>0.76005963389999998</v>
      </c>
      <c r="J35" s="96">
        <v>4.0097780000000001E-4</v>
      </c>
      <c r="K35" s="96"/>
      <c r="L35" s="96" t="s">
        <v>8</v>
      </c>
      <c r="M35" s="96"/>
      <c r="N35" s="96"/>
      <c r="O35" s="95">
        <v>39145</v>
      </c>
      <c r="P35" s="105">
        <v>393</v>
      </c>
      <c r="Q35" s="106">
        <v>81.823868379000004</v>
      </c>
      <c r="R35" s="96">
        <v>80.447626478000004</v>
      </c>
      <c r="S35" s="96">
        <v>83.200110280999994</v>
      </c>
      <c r="T35" s="96">
        <v>0.4930346135</v>
      </c>
      <c r="U35" s="98">
        <v>0.70216423539999995</v>
      </c>
      <c r="V35" s="96">
        <v>0.1617028901</v>
      </c>
      <c r="W35" s="96"/>
      <c r="X35" s="96" t="s">
        <v>8</v>
      </c>
      <c r="Y35" s="96"/>
      <c r="Z35" s="96"/>
      <c r="AA35" s="95">
        <v>39982</v>
      </c>
      <c r="AB35" s="105">
        <v>432</v>
      </c>
      <c r="AC35" s="106">
        <v>81.191028029999998</v>
      </c>
      <c r="AD35" s="96">
        <v>79.860704589999997</v>
      </c>
      <c r="AE35" s="96">
        <v>82.521351469999999</v>
      </c>
      <c r="AF35" s="96">
        <v>0.46068316720000002</v>
      </c>
      <c r="AG35" s="98">
        <v>0.67873644899999996</v>
      </c>
      <c r="AH35" s="96">
        <v>1.7152594399999999E-2</v>
      </c>
      <c r="AI35" s="96"/>
      <c r="AJ35" s="96" t="s">
        <v>8</v>
      </c>
      <c r="AK35" s="96"/>
      <c r="AL35" s="96"/>
      <c r="AM35" s="96">
        <v>0.51697605670000002</v>
      </c>
      <c r="AN35" s="96"/>
      <c r="AO35" s="96"/>
      <c r="AP35" s="96"/>
      <c r="AQ35" s="96">
        <v>4.06048637E-2</v>
      </c>
      <c r="AR35" s="96"/>
      <c r="AS35" s="96"/>
      <c r="AT35" s="96"/>
      <c r="AU35" s="95">
        <v>1</v>
      </c>
      <c r="AV35" s="95" t="s">
        <v>8</v>
      </c>
      <c r="AW35" s="95" t="s">
        <v>8</v>
      </c>
      <c r="AX35" s="95" t="s">
        <v>383</v>
      </c>
      <c r="AY35" s="95" t="s">
        <v>8</v>
      </c>
      <c r="AZ35" s="95"/>
      <c r="BA35" s="95"/>
      <c r="BB35" s="95"/>
      <c r="BC35" s="107" t="s">
        <v>184</v>
      </c>
      <c r="BD35" s="108">
        <v>88.8</v>
      </c>
      <c r="BE35" s="108">
        <v>78.599999999999994</v>
      </c>
      <c r="BF35" s="108">
        <v>86.4</v>
      </c>
    </row>
    <row r="36" spans="1:93" x14ac:dyDescent="0.3">
      <c r="A36" s="10"/>
      <c r="B36" t="s">
        <v>56</v>
      </c>
      <c r="C36" s="95">
        <v>14847</v>
      </c>
      <c r="D36" s="105">
        <v>118</v>
      </c>
      <c r="E36" s="106">
        <v>79.952398715000001</v>
      </c>
      <c r="F36" s="96">
        <v>77.419646194999999</v>
      </c>
      <c r="G36" s="96">
        <v>82.485151235999993</v>
      </c>
      <c r="H36" s="96">
        <v>1.6698342695999999</v>
      </c>
      <c r="I36" s="98">
        <v>1.2922206736999999</v>
      </c>
      <c r="J36" s="96">
        <v>5.7588265999999999E-2</v>
      </c>
      <c r="K36" s="96"/>
      <c r="L36" s="96" t="s">
        <v>8</v>
      </c>
      <c r="M36" s="96"/>
      <c r="N36" s="96"/>
      <c r="O36" s="95">
        <v>14827</v>
      </c>
      <c r="P36" s="105">
        <v>138</v>
      </c>
      <c r="Q36" s="106">
        <v>77.622173524999994</v>
      </c>
      <c r="R36" s="96">
        <v>75.118402466000006</v>
      </c>
      <c r="S36" s="96">
        <v>80.125944583999996</v>
      </c>
      <c r="T36" s="96">
        <v>1.6318381708</v>
      </c>
      <c r="U36" s="98">
        <v>1.2774342138999999</v>
      </c>
      <c r="V36" s="96">
        <v>5.0037699999999997E-5</v>
      </c>
      <c r="W36" s="96"/>
      <c r="X36" s="96" t="s">
        <v>8</v>
      </c>
      <c r="Y36" s="96"/>
      <c r="Z36" s="96"/>
      <c r="AA36" s="95">
        <v>15420</v>
      </c>
      <c r="AB36" s="105">
        <v>129</v>
      </c>
      <c r="AC36" s="106">
        <v>77.366883658999996</v>
      </c>
      <c r="AD36" s="96">
        <v>74.688843739999996</v>
      </c>
      <c r="AE36" s="96">
        <v>80.044923577999995</v>
      </c>
      <c r="AF36" s="96">
        <v>1.8669038439000001</v>
      </c>
      <c r="AG36" s="98">
        <v>1.3663468973999999</v>
      </c>
      <c r="AH36" s="96">
        <v>6.7733100000000004E-5</v>
      </c>
      <c r="AI36" s="96"/>
      <c r="AJ36" s="96" t="s">
        <v>8</v>
      </c>
      <c r="AK36" s="96"/>
      <c r="AL36" s="96"/>
      <c r="AM36" s="96">
        <v>0.89143969759999997</v>
      </c>
      <c r="AN36" s="96"/>
      <c r="AO36" s="96"/>
      <c r="AP36" s="96"/>
      <c r="AQ36" s="96">
        <v>0.1996947121</v>
      </c>
      <c r="AR36" s="96"/>
      <c r="AS36" s="96"/>
      <c r="AT36" s="96"/>
      <c r="AU36" s="95" t="s">
        <v>8</v>
      </c>
      <c r="AV36" s="95">
        <v>2</v>
      </c>
      <c r="AW36" s="95">
        <v>3</v>
      </c>
      <c r="AX36" s="95" t="s">
        <v>8</v>
      </c>
      <c r="AY36" s="95" t="s">
        <v>8</v>
      </c>
      <c r="AZ36" s="95"/>
      <c r="BA36" s="95"/>
      <c r="BB36" s="95"/>
      <c r="BC36" s="107" t="s">
        <v>180</v>
      </c>
      <c r="BD36" s="108">
        <v>23.6</v>
      </c>
      <c r="BE36" s="108">
        <v>27.6</v>
      </c>
      <c r="BF36" s="108">
        <v>25.8</v>
      </c>
      <c r="BQ36" s="90"/>
    </row>
    <row r="37" spans="1:93" s="3" customFormat="1" x14ac:dyDescent="0.3">
      <c r="A37" s="10"/>
      <c r="B37" s="3" t="s">
        <v>108</v>
      </c>
      <c r="C37" s="101">
        <v>32264</v>
      </c>
      <c r="D37" s="102">
        <v>173</v>
      </c>
      <c r="E37" s="97">
        <v>82.625051197000005</v>
      </c>
      <c r="F37" s="103">
        <v>81.149724301000006</v>
      </c>
      <c r="G37" s="103">
        <v>84.100378093000003</v>
      </c>
      <c r="H37" s="103">
        <v>0.56658409269999999</v>
      </c>
      <c r="I37" s="104">
        <v>0.75271780420000001</v>
      </c>
      <c r="J37" s="103">
        <v>0.77747960449999998</v>
      </c>
      <c r="K37" s="103"/>
      <c r="L37" s="103" t="s">
        <v>8</v>
      </c>
      <c r="M37" s="103"/>
      <c r="N37" s="103"/>
      <c r="O37" s="101">
        <v>35261</v>
      </c>
      <c r="P37" s="102">
        <v>169</v>
      </c>
      <c r="Q37" s="97">
        <v>84.659119705999998</v>
      </c>
      <c r="R37" s="103">
        <v>83.427693425000001</v>
      </c>
      <c r="S37" s="103">
        <v>85.890545986999996</v>
      </c>
      <c r="T37" s="103">
        <v>0.39473414359999998</v>
      </c>
      <c r="U37" s="104">
        <v>0.62827871489999998</v>
      </c>
      <c r="V37" s="103">
        <v>3.5469554999999998E-3</v>
      </c>
      <c r="W37" s="103"/>
      <c r="X37" s="103" t="s">
        <v>8</v>
      </c>
      <c r="Y37" s="103"/>
      <c r="Z37" s="103"/>
      <c r="AA37" s="101">
        <v>39651</v>
      </c>
      <c r="AB37" s="102">
        <v>189</v>
      </c>
      <c r="AC37" s="97">
        <v>86.233196019000005</v>
      </c>
      <c r="AD37" s="103">
        <v>84.746899072999994</v>
      </c>
      <c r="AE37" s="103">
        <v>87.719492966000004</v>
      </c>
      <c r="AF37" s="103">
        <v>0.57504128850000003</v>
      </c>
      <c r="AG37" s="104">
        <v>0.75831476870000003</v>
      </c>
      <c r="AH37" s="103">
        <v>7.5539466000000003E-6</v>
      </c>
      <c r="AI37" s="103"/>
      <c r="AJ37" s="103" t="s">
        <v>8</v>
      </c>
      <c r="AK37" s="103"/>
      <c r="AL37" s="103"/>
      <c r="AM37" s="103">
        <v>0.1099501178</v>
      </c>
      <c r="AN37" s="103"/>
      <c r="AO37" s="103"/>
      <c r="AP37" s="103"/>
      <c r="AQ37" s="103">
        <v>3.80246801E-2</v>
      </c>
      <c r="AR37" s="103"/>
      <c r="AS37" s="103"/>
      <c r="AT37" s="103"/>
      <c r="AU37" s="101" t="s">
        <v>8</v>
      </c>
      <c r="AV37" s="101">
        <v>2</v>
      </c>
      <c r="AW37" s="101">
        <v>3</v>
      </c>
      <c r="AX37" s="101" t="s">
        <v>383</v>
      </c>
      <c r="AY37" s="101" t="s">
        <v>8</v>
      </c>
      <c r="AZ37" s="101"/>
      <c r="BA37" s="101"/>
      <c r="BB37" s="101"/>
      <c r="BC37" s="99" t="s">
        <v>387</v>
      </c>
      <c r="BD37" s="100">
        <v>34.6</v>
      </c>
      <c r="BE37" s="100">
        <v>33.799999999999997</v>
      </c>
      <c r="BF37" s="100">
        <v>37.799999999999997</v>
      </c>
      <c r="BG37" s="43"/>
      <c r="BH37" s="43"/>
      <c r="BI37" s="43"/>
      <c r="BJ37" s="43"/>
      <c r="BK37" s="43"/>
      <c r="BL37" s="43"/>
      <c r="BM37" s="43"/>
      <c r="BN37" s="43"/>
      <c r="BO37" s="43"/>
      <c r="BP37" s="43"/>
      <c r="BQ37" s="43"/>
      <c r="BR37" s="43"/>
      <c r="BS37" s="43"/>
      <c r="BT37" s="43"/>
      <c r="BU37" s="43"/>
      <c r="BV37" s="43"/>
      <c r="BW37" s="43"/>
    </row>
    <row r="38" spans="1:93" x14ac:dyDescent="0.3">
      <c r="A38" s="10"/>
      <c r="B38" t="s">
        <v>110</v>
      </c>
      <c r="C38" s="95">
        <v>19438</v>
      </c>
      <c r="D38" s="105">
        <v>139</v>
      </c>
      <c r="E38" s="106">
        <v>86.782421768000006</v>
      </c>
      <c r="F38" s="96">
        <v>84.971222885000003</v>
      </c>
      <c r="G38" s="96">
        <v>88.593620650000005</v>
      </c>
      <c r="H38" s="96">
        <v>0.85392581010000002</v>
      </c>
      <c r="I38" s="98">
        <v>0.92408106249999999</v>
      </c>
      <c r="J38" s="96">
        <v>2.4547926E-6</v>
      </c>
      <c r="K38" s="96"/>
      <c r="L38" s="96" t="s">
        <v>8</v>
      </c>
      <c r="M38" s="96"/>
      <c r="N38" s="96"/>
      <c r="O38" s="95">
        <v>19431</v>
      </c>
      <c r="P38" s="105">
        <v>172</v>
      </c>
      <c r="Q38" s="106">
        <v>85.359846445000002</v>
      </c>
      <c r="R38" s="96">
        <v>83.626507042</v>
      </c>
      <c r="S38" s="96">
        <v>87.093185847000001</v>
      </c>
      <c r="T38" s="96">
        <v>0.78208701670000003</v>
      </c>
      <c r="U38" s="98">
        <v>0.88435683789999997</v>
      </c>
      <c r="V38" s="96">
        <v>4.1203233000000001E-3</v>
      </c>
      <c r="W38" s="96"/>
      <c r="X38" s="96" t="s">
        <v>8</v>
      </c>
      <c r="Y38" s="96"/>
      <c r="Z38" s="96"/>
      <c r="AA38" s="95">
        <v>19982</v>
      </c>
      <c r="AB38" s="105">
        <v>213</v>
      </c>
      <c r="AC38" s="106">
        <v>82.176964291999994</v>
      </c>
      <c r="AD38" s="96">
        <v>79.261810566999998</v>
      </c>
      <c r="AE38" s="96">
        <v>85.092118017000004</v>
      </c>
      <c r="AF38" s="96">
        <v>2.2121306856</v>
      </c>
      <c r="AG38" s="98">
        <v>1.4873233292000001</v>
      </c>
      <c r="AH38" s="96">
        <v>0.66612454300000001</v>
      </c>
      <c r="AI38" s="96"/>
      <c r="AJ38" s="96" t="s">
        <v>8</v>
      </c>
      <c r="AK38" s="96"/>
      <c r="AL38" s="96"/>
      <c r="AM38" s="96">
        <v>6.5854699599999997E-2</v>
      </c>
      <c r="AN38" s="96"/>
      <c r="AO38" s="96"/>
      <c r="AP38" s="96"/>
      <c r="AQ38" s="96">
        <v>0.26605323800000003</v>
      </c>
      <c r="AR38" s="96"/>
      <c r="AS38" s="96"/>
      <c r="AT38" s="96"/>
      <c r="AU38" s="95">
        <v>1</v>
      </c>
      <c r="AV38" s="95">
        <v>2</v>
      </c>
      <c r="AW38" s="95" t="s">
        <v>8</v>
      </c>
      <c r="AX38" s="95" t="s">
        <v>8</v>
      </c>
      <c r="AY38" s="95" t="s">
        <v>8</v>
      </c>
      <c r="AZ38" s="95"/>
      <c r="BA38" s="95"/>
      <c r="BB38" s="95"/>
      <c r="BC38" s="107" t="s">
        <v>148</v>
      </c>
      <c r="BD38" s="108">
        <v>27.8</v>
      </c>
      <c r="BE38" s="108">
        <v>34.4</v>
      </c>
      <c r="BF38" s="108">
        <v>42.6</v>
      </c>
    </row>
    <row r="39" spans="1:93" x14ac:dyDescent="0.3">
      <c r="A39" s="10"/>
      <c r="B39" t="s">
        <v>116</v>
      </c>
      <c r="C39" s="95">
        <v>16793</v>
      </c>
      <c r="D39" s="105">
        <v>63</v>
      </c>
      <c r="E39" s="106">
        <v>87.720705757000005</v>
      </c>
      <c r="F39" s="96">
        <v>85.056745079999999</v>
      </c>
      <c r="G39" s="96">
        <v>90.384666433999996</v>
      </c>
      <c r="H39" s="96">
        <v>1.8473257209</v>
      </c>
      <c r="I39" s="98">
        <v>1.3591636108</v>
      </c>
      <c r="J39" s="96">
        <v>9.6426499999999996E-5</v>
      </c>
      <c r="K39" s="96"/>
      <c r="L39" s="96" t="s">
        <v>8</v>
      </c>
      <c r="M39" s="96"/>
      <c r="N39" s="96"/>
      <c r="O39" s="95">
        <v>20884</v>
      </c>
      <c r="P39" s="105">
        <v>100</v>
      </c>
      <c r="Q39" s="106">
        <v>84.186956695000006</v>
      </c>
      <c r="R39" s="96">
        <v>81.947088139000002</v>
      </c>
      <c r="S39" s="96">
        <v>86.426825250999997</v>
      </c>
      <c r="T39" s="96">
        <v>1.3059691658999999</v>
      </c>
      <c r="U39" s="98">
        <v>1.1427900795000001</v>
      </c>
      <c r="V39" s="96">
        <v>0.23025641920000001</v>
      </c>
      <c r="W39" s="96"/>
      <c r="X39" s="96" t="s">
        <v>8</v>
      </c>
      <c r="Y39" s="96"/>
      <c r="Z39" s="96"/>
      <c r="AA39" s="95">
        <v>22013</v>
      </c>
      <c r="AB39" s="105">
        <v>112</v>
      </c>
      <c r="AC39" s="106">
        <v>87.839741881999998</v>
      </c>
      <c r="AD39" s="96">
        <v>85.870496333999995</v>
      </c>
      <c r="AE39" s="96">
        <v>89.808987430000002</v>
      </c>
      <c r="AF39" s="96">
        <v>1.0094564842</v>
      </c>
      <c r="AG39" s="98">
        <v>1.0047171165</v>
      </c>
      <c r="AH39" s="96">
        <v>6.31657E-7</v>
      </c>
      <c r="AI39" s="96"/>
      <c r="AJ39" s="96" t="s">
        <v>8</v>
      </c>
      <c r="AK39" s="96"/>
      <c r="AL39" s="96"/>
      <c r="AM39" s="96">
        <v>1.6370959300000001E-2</v>
      </c>
      <c r="AN39" s="96"/>
      <c r="AO39" s="96"/>
      <c r="AP39" s="96"/>
      <c r="AQ39" s="96">
        <v>4.65907656E-2</v>
      </c>
      <c r="AR39" s="96"/>
      <c r="AS39" s="96"/>
      <c r="AT39" s="96"/>
      <c r="AU39" s="95">
        <v>1</v>
      </c>
      <c r="AV39" s="95" t="s">
        <v>8</v>
      </c>
      <c r="AW39" s="95">
        <v>3</v>
      </c>
      <c r="AX39" s="95" t="s">
        <v>383</v>
      </c>
      <c r="AY39" s="95" t="s">
        <v>384</v>
      </c>
      <c r="AZ39" s="95"/>
      <c r="BA39" s="95"/>
      <c r="BB39" s="95"/>
      <c r="BC39" s="107" t="s">
        <v>385</v>
      </c>
      <c r="BD39" s="108">
        <v>12.6</v>
      </c>
      <c r="BE39" s="108">
        <v>20</v>
      </c>
      <c r="BF39" s="108">
        <v>22.4</v>
      </c>
    </row>
    <row r="40" spans="1:93" x14ac:dyDescent="0.3">
      <c r="A40" s="10"/>
      <c r="B40" t="s">
        <v>112</v>
      </c>
      <c r="C40" s="95">
        <v>39211</v>
      </c>
      <c r="D40" s="105">
        <v>149</v>
      </c>
      <c r="E40" s="106">
        <v>87.904480805000006</v>
      </c>
      <c r="F40" s="96">
        <v>86.294230248000005</v>
      </c>
      <c r="G40" s="96">
        <v>89.514731361000003</v>
      </c>
      <c r="H40" s="96">
        <v>0.67495492889999997</v>
      </c>
      <c r="I40" s="98">
        <v>0.82155640640000005</v>
      </c>
      <c r="J40" s="96">
        <v>2.8657520000000001E-11</v>
      </c>
      <c r="K40" s="96"/>
      <c r="L40" s="96" t="s">
        <v>8</v>
      </c>
      <c r="M40" s="96"/>
      <c r="N40" s="96"/>
      <c r="O40" s="95">
        <v>40675</v>
      </c>
      <c r="P40" s="105">
        <v>180</v>
      </c>
      <c r="Q40" s="106">
        <v>86.969085664999994</v>
      </c>
      <c r="R40" s="96">
        <v>85.670264587000005</v>
      </c>
      <c r="S40" s="96">
        <v>88.267906744000001</v>
      </c>
      <c r="T40" s="96">
        <v>0.43912333250000002</v>
      </c>
      <c r="U40" s="98">
        <v>0.66266381559999998</v>
      </c>
      <c r="V40" s="96">
        <v>4.7227199999999998E-10</v>
      </c>
      <c r="W40" s="96"/>
      <c r="X40" s="96" t="s">
        <v>8</v>
      </c>
      <c r="Y40" s="96"/>
      <c r="Z40" s="96"/>
      <c r="AA40" s="95">
        <v>41878</v>
      </c>
      <c r="AB40" s="105">
        <v>209</v>
      </c>
      <c r="AC40" s="106">
        <v>88.060841691999997</v>
      </c>
      <c r="AD40" s="96">
        <v>86.735329702000001</v>
      </c>
      <c r="AE40" s="96">
        <v>89.386353682000006</v>
      </c>
      <c r="AF40" s="96">
        <v>0.45735683960000001</v>
      </c>
      <c r="AG40" s="98">
        <v>0.67628162749999998</v>
      </c>
      <c r="AH40" s="96">
        <v>1.376677E-14</v>
      </c>
      <c r="AI40" s="96"/>
      <c r="AJ40" s="96" t="s">
        <v>8</v>
      </c>
      <c r="AK40" s="96"/>
      <c r="AL40" s="96"/>
      <c r="AM40" s="96">
        <v>0.2488821111</v>
      </c>
      <c r="AN40" s="96"/>
      <c r="AO40" s="96"/>
      <c r="AP40" s="96"/>
      <c r="AQ40" s="96">
        <v>0.3755037027</v>
      </c>
      <c r="AR40" s="96"/>
      <c r="AS40" s="96"/>
      <c r="AT40" s="96"/>
      <c r="AU40" s="95">
        <v>1</v>
      </c>
      <c r="AV40" s="95">
        <v>2</v>
      </c>
      <c r="AW40" s="95">
        <v>3</v>
      </c>
      <c r="AX40" s="95" t="s">
        <v>8</v>
      </c>
      <c r="AY40" s="95" t="s">
        <v>8</v>
      </c>
      <c r="AZ40" s="95"/>
      <c r="BA40" s="95"/>
      <c r="BB40" s="95"/>
      <c r="BC40" s="107" t="s">
        <v>179</v>
      </c>
      <c r="BD40" s="108">
        <v>29.8</v>
      </c>
      <c r="BE40" s="108">
        <v>36</v>
      </c>
      <c r="BF40" s="108">
        <v>41.8</v>
      </c>
    </row>
    <row r="41" spans="1:93" x14ac:dyDescent="0.3">
      <c r="A41" s="10"/>
      <c r="B41" t="s">
        <v>115</v>
      </c>
      <c r="C41" s="95">
        <v>12081</v>
      </c>
      <c r="D41" s="105">
        <v>102</v>
      </c>
      <c r="E41" s="106">
        <v>82.802335760999995</v>
      </c>
      <c r="F41" s="96">
        <v>80.036154303000004</v>
      </c>
      <c r="G41" s="96">
        <v>85.568517220000004</v>
      </c>
      <c r="H41" s="96">
        <v>1.9918158741000001</v>
      </c>
      <c r="I41" s="98">
        <v>1.4113170707</v>
      </c>
      <c r="J41" s="96">
        <v>0.78195662720000003</v>
      </c>
      <c r="K41" s="96"/>
      <c r="L41" s="96" t="s">
        <v>8</v>
      </c>
      <c r="M41" s="96"/>
      <c r="N41" s="96"/>
      <c r="O41" s="95">
        <v>12155</v>
      </c>
      <c r="P41" s="105">
        <v>124</v>
      </c>
      <c r="Q41" s="106">
        <v>82.983094609000005</v>
      </c>
      <c r="R41" s="96">
        <v>81.125009743000007</v>
      </c>
      <c r="S41" s="96">
        <v>84.841179475999994</v>
      </c>
      <c r="T41" s="96">
        <v>0.89870870739999997</v>
      </c>
      <c r="U41" s="98">
        <v>0.94800248279999999</v>
      </c>
      <c r="V41" s="96">
        <v>0.85782150820000003</v>
      </c>
      <c r="W41" s="96"/>
      <c r="X41" s="96" t="s">
        <v>8</v>
      </c>
      <c r="Y41" s="96"/>
      <c r="Z41" s="96"/>
      <c r="AA41" s="95">
        <v>12587</v>
      </c>
      <c r="AB41" s="105">
        <v>107</v>
      </c>
      <c r="AC41" s="106">
        <v>83.551136991999996</v>
      </c>
      <c r="AD41" s="96">
        <v>81.483711342000007</v>
      </c>
      <c r="AE41" s="96">
        <v>85.618562643000004</v>
      </c>
      <c r="AF41" s="96">
        <v>1.1126220379</v>
      </c>
      <c r="AG41" s="98">
        <v>1.0548090054000001</v>
      </c>
      <c r="AH41" s="96">
        <v>0.48919128429999997</v>
      </c>
      <c r="AI41" s="96"/>
      <c r="AJ41" s="96" t="s">
        <v>8</v>
      </c>
      <c r="AK41" s="96"/>
      <c r="AL41" s="96"/>
      <c r="AM41" s="96">
        <v>0.68876351359999999</v>
      </c>
      <c r="AN41" s="96"/>
      <c r="AO41" s="96"/>
      <c r="AP41" s="96"/>
      <c r="AQ41" s="96">
        <v>0.91532918949999997</v>
      </c>
      <c r="AR41" s="96"/>
      <c r="AS41" s="96"/>
      <c r="AT41" s="96"/>
      <c r="AU41" s="95" t="s">
        <v>8</v>
      </c>
      <c r="AV41" s="95" t="s">
        <v>8</v>
      </c>
      <c r="AW41" s="95" t="s">
        <v>8</v>
      </c>
      <c r="AX41" s="95" t="s">
        <v>8</v>
      </c>
      <c r="AY41" s="95" t="s">
        <v>8</v>
      </c>
      <c r="AZ41" s="95"/>
      <c r="BA41" s="95"/>
      <c r="BB41" s="95"/>
      <c r="BC41" s="107" t="s">
        <v>8</v>
      </c>
      <c r="BD41" s="108">
        <v>20.399999999999999</v>
      </c>
      <c r="BE41" s="108">
        <v>24.8</v>
      </c>
      <c r="BF41" s="108">
        <v>21.4</v>
      </c>
    </row>
    <row r="42" spans="1:93" x14ac:dyDescent="0.3">
      <c r="A42" s="10"/>
      <c r="B42" t="s">
        <v>109</v>
      </c>
      <c r="C42" s="95">
        <v>45498</v>
      </c>
      <c r="D42" s="105">
        <v>284</v>
      </c>
      <c r="E42" s="106">
        <v>85.180260724999997</v>
      </c>
      <c r="F42" s="96">
        <v>83.798781738000002</v>
      </c>
      <c r="G42" s="96">
        <v>86.561739712999994</v>
      </c>
      <c r="H42" s="96">
        <v>0.49679409429999999</v>
      </c>
      <c r="I42" s="98">
        <v>0.70483621809999997</v>
      </c>
      <c r="J42" s="96">
        <v>9.5263499999999993E-5</v>
      </c>
      <c r="K42" s="96"/>
      <c r="L42" s="96" t="s">
        <v>8</v>
      </c>
      <c r="M42" s="96"/>
      <c r="N42" s="96"/>
      <c r="O42" s="95">
        <v>47200</v>
      </c>
      <c r="P42" s="105">
        <v>331</v>
      </c>
      <c r="Q42" s="106">
        <v>84.656224584</v>
      </c>
      <c r="R42" s="96">
        <v>83.520903606000005</v>
      </c>
      <c r="S42" s="96">
        <v>85.791545561999996</v>
      </c>
      <c r="T42" s="96">
        <v>0.3355252299</v>
      </c>
      <c r="U42" s="98">
        <v>0.579245397</v>
      </c>
      <c r="V42" s="96">
        <v>1.6137889E-3</v>
      </c>
      <c r="W42" s="96"/>
      <c r="X42" s="96" t="s">
        <v>8</v>
      </c>
      <c r="Y42" s="96"/>
      <c r="Z42" s="96"/>
      <c r="AA42" s="95">
        <v>49174</v>
      </c>
      <c r="AB42" s="105">
        <v>347</v>
      </c>
      <c r="AC42" s="106">
        <v>84.506805099000005</v>
      </c>
      <c r="AD42" s="96">
        <v>83.224448770999999</v>
      </c>
      <c r="AE42" s="96">
        <v>85.789161426999996</v>
      </c>
      <c r="AF42" s="96">
        <v>0.42806063909999997</v>
      </c>
      <c r="AG42" s="98">
        <v>0.65426343249999996</v>
      </c>
      <c r="AH42" s="96">
        <v>1.0458642799999999E-2</v>
      </c>
      <c r="AI42" s="96"/>
      <c r="AJ42" s="96" t="s">
        <v>8</v>
      </c>
      <c r="AK42" s="96"/>
      <c r="AL42" s="96"/>
      <c r="AM42" s="96">
        <v>0.86422928139999999</v>
      </c>
      <c r="AN42" s="96"/>
      <c r="AO42" s="96"/>
      <c r="AP42" s="96"/>
      <c r="AQ42" s="96">
        <v>0.56569552440000004</v>
      </c>
      <c r="AR42" s="96"/>
      <c r="AS42" s="96"/>
      <c r="AT42" s="96"/>
      <c r="AU42" s="95">
        <v>1</v>
      </c>
      <c r="AV42" s="95">
        <v>2</v>
      </c>
      <c r="AW42" s="95" t="s">
        <v>8</v>
      </c>
      <c r="AX42" s="95" t="s">
        <v>8</v>
      </c>
      <c r="AY42" s="95" t="s">
        <v>8</v>
      </c>
      <c r="AZ42" s="95"/>
      <c r="BA42" s="95"/>
      <c r="BB42" s="95"/>
      <c r="BC42" s="107" t="s">
        <v>148</v>
      </c>
      <c r="BD42" s="108">
        <v>56.8</v>
      </c>
      <c r="BE42" s="108">
        <v>66.2</v>
      </c>
      <c r="BF42" s="108">
        <v>69.400000000000006</v>
      </c>
    </row>
    <row r="43" spans="1:93" x14ac:dyDescent="0.3">
      <c r="A43" s="10"/>
      <c r="B43" t="s">
        <v>114</v>
      </c>
      <c r="C43" s="95">
        <v>8408</v>
      </c>
      <c r="D43" s="105">
        <v>58</v>
      </c>
      <c r="E43" s="106">
        <v>83.746923580000001</v>
      </c>
      <c r="F43" s="96">
        <v>81.100622830999995</v>
      </c>
      <c r="G43" s="96">
        <v>86.393224329000006</v>
      </c>
      <c r="H43" s="96">
        <v>1.8229143202</v>
      </c>
      <c r="I43" s="98">
        <v>1.3501534432</v>
      </c>
      <c r="J43" s="96">
        <v>0.32335734199999999</v>
      </c>
      <c r="K43" s="96"/>
      <c r="L43" s="96" t="s">
        <v>8</v>
      </c>
      <c r="M43" s="96"/>
      <c r="N43" s="96"/>
      <c r="O43" s="95">
        <v>8470</v>
      </c>
      <c r="P43" s="105">
        <v>67</v>
      </c>
      <c r="Q43" s="106">
        <v>81.269145144999996</v>
      </c>
      <c r="R43" s="96">
        <v>77.918915850000005</v>
      </c>
      <c r="S43" s="96">
        <v>84.619374440000001</v>
      </c>
      <c r="T43" s="96">
        <v>2.9217087487</v>
      </c>
      <c r="U43" s="98">
        <v>1.7093006607000001</v>
      </c>
      <c r="V43" s="96">
        <v>0.3670300104</v>
      </c>
      <c r="W43" s="96"/>
      <c r="X43" s="96" t="s">
        <v>8</v>
      </c>
      <c r="Y43" s="96"/>
      <c r="Z43" s="96"/>
      <c r="AA43" s="95">
        <v>8437</v>
      </c>
      <c r="AB43" s="105">
        <v>64</v>
      </c>
      <c r="AC43" s="106">
        <v>82.111353112000003</v>
      </c>
      <c r="AD43" s="96">
        <v>79.145310809999998</v>
      </c>
      <c r="AE43" s="96">
        <v>85.077395413999994</v>
      </c>
      <c r="AF43" s="96">
        <v>2.2900372078000002</v>
      </c>
      <c r="AG43" s="98">
        <v>1.5132868888</v>
      </c>
      <c r="AH43" s="96">
        <v>0.64022202849999998</v>
      </c>
      <c r="AI43" s="96"/>
      <c r="AJ43" s="96" t="s">
        <v>8</v>
      </c>
      <c r="AK43" s="96"/>
      <c r="AL43" s="96"/>
      <c r="AM43" s="96">
        <v>0.71219018810000001</v>
      </c>
      <c r="AN43" s="96"/>
      <c r="AO43" s="96"/>
      <c r="AP43" s="96"/>
      <c r="AQ43" s="96">
        <v>0.25531815689999998</v>
      </c>
      <c r="AR43" s="96"/>
      <c r="AS43" s="96"/>
      <c r="AT43" s="96"/>
      <c r="AU43" s="95" t="s">
        <v>8</v>
      </c>
      <c r="AV43" s="95" t="s">
        <v>8</v>
      </c>
      <c r="AW43" s="95" t="s">
        <v>8</v>
      </c>
      <c r="AX43" s="95" t="s">
        <v>8</v>
      </c>
      <c r="AY43" s="95" t="s">
        <v>8</v>
      </c>
      <c r="AZ43" s="95"/>
      <c r="BA43" s="95"/>
      <c r="BB43" s="95"/>
      <c r="BC43" s="107" t="s">
        <v>8</v>
      </c>
      <c r="BD43" s="108">
        <v>11.6</v>
      </c>
      <c r="BE43" s="108">
        <v>13.4</v>
      </c>
      <c r="BF43" s="108">
        <v>12.8</v>
      </c>
    </row>
    <row r="44" spans="1:93" x14ac:dyDescent="0.3">
      <c r="A44" s="10"/>
      <c r="B44" t="s">
        <v>111</v>
      </c>
      <c r="C44" s="95">
        <v>14352</v>
      </c>
      <c r="D44" s="105">
        <v>179</v>
      </c>
      <c r="E44" s="106">
        <v>81.992681359000002</v>
      </c>
      <c r="F44" s="96">
        <v>79.463573784000005</v>
      </c>
      <c r="G44" s="96">
        <v>84.521788932999996</v>
      </c>
      <c r="H44" s="96">
        <v>1.6650315292</v>
      </c>
      <c r="I44" s="98">
        <v>1.2903610073</v>
      </c>
      <c r="J44" s="96">
        <v>0.7462575293</v>
      </c>
      <c r="K44" s="96"/>
      <c r="L44" s="96" t="s">
        <v>8</v>
      </c>
      <c r="M44" s="96"/>
      <c r="N44" s="96"/>
      <c r="O44" s="95">
        <v>15165</v>
      </c>
      <c r="P44" s="105">
        <v>207</v>
      </c>
      <c r="Q44" s="106">
        <v>81.446568240000005</v>
      </c>
      <c r="R44" s="96">
        <v>79.083014415999997</v>
      </c>
      <c r="S44" s="96">
        <v>83.810122065000002</v>
      </c>
      <c r="T44" s="96">
        <v>1.4541822885</v>
      </c>
      <c r="U44" s="98">
        <v>1.2058948082000001</v>
      </c>
      <c r="V44" s="96">
        <v>0.25829753840000003</v>
      </c>
      <c r="W44" s="96"/>
      <c r="X44" s="96" t="s">
        <v>8</v>
      </c>
      <c r="Y44" s="96"/>
      <c r="Z44" s="96"/>
      <c r="AA44" s="95">
        <v>15863</v>
      </c>
      <c r="AB44" s="105">
        <v>205</v>
      </c>
      <c r="AC44" s="106">
        <v>83.614290255</v>
      </c>
      <c r="AD44" s="96">
        <v>81.428391332999993</v>
      </c>
      <c r="AE44" s="96">
        <v>85.800189177999997</v>
      </c>
      <c r="AF44" s="96">
        <v>1.2437927164</v>
      </c>
      <c r="AG44" s="98">
        <v>1.1152545522999999</v>
      </c>
      <c r="AH44" s="96">
        <v>0.47721475590000001</v>
      </c>
      <c r="AI44" s="96"/>
      <c r="AJ44" s="96" t="s">
        <v>8</v>
      </c>
      <c r="AK44" s="96"/>
      <c r="AL44" s="96"/>
      <c r="AM44" s="96">
        <v>0.18692564880000001</v>
      </c>
      <c r="AN44" s="96"/>
      <c r="AO44" s="96"/>
      <c r="AP44" s="96"/>
      <c r="AQ44" s="96">
        <v>0.75715826450000001</v>
      </c>
      <c r="AR44" s="96"/>
      <c r="AS44" s="96"/>
      <c r="AT44" s="96"/>
      <c r="AU44" s="95" t="s">
        <v>8</v>
      </c>
      <c r="AV44" s="95" t="s">
        <v>8</v>
      </c>
      <c r="AW44" s="95" t="s">
        <v>8</v>
      </c>
      <c r="AX44" s="95" t="s">
        <v>8</v>
      </c>
      <c r="AY44" s="95" t="s">
        <v>8</v>
      </c>
      <c r="AZ44" s="95"/>
      <c r="BA44" s="95"/>
      <c r="BB44" s="95"/>
      <c r="BC44" s="107" t="s">
        <v>8</v>
      </c>
      <c r="BD44" s="108">
        <v>35.799999999999997</v>
      </c>
      <c r="BE44" s="108">
        <v>41.4</v>
      </c>
      <c r="BF44" s="108">
        <v>41</v>
      </c>
    </row>
    <row r="45" spans="1:93" x14ac:dyDescent="0.3">
      <c r="A45" s="10"/>
      <c r="B45" t="s">
        <v>113</v>
      </c>
      <c r="C45" s="95">
        <v>20473</v>
      </c>
      <c r="D45" s="105">
        <v>208</v>
      </c>
      <c r="E45" s="106">
        <v>82.027099995</v>
      </c>
      <c r="F45" s="96">
        <v>80.436752193999993</v>
      </c>
      <c r="G45" s="96">
        <v>83.617447795999993</v>
      </c>
      <c r="H45" s="96">
        <v>0.65837310689999995</v>
      </c>
      <c r="I45" s="98">
        <v>0.81140193920000003</v>
      </c>
      <c r="J45" s="96">
        <v>0.63778838699999996</v>
      </c>
      <c r="K45" s="96"/>
      <c r="L45" s="96" t="s">
        <v>8</v>
      </c>
      <c r="M45" s="96"/>
      <c r="N45" s="96"/>
      <c r="O45" s="95">
        <v>22475</v>
      </c>
      <c r="P45" s="105">
        <v>189</v>
      </c>
      <c r="Q45" s="106">
        <v>83.479892597000003</v>
      </c>
      <c r="R45" s="96">
        <v>81.699048543999993</v>
      </c>
      <c r="S45" s="96">
        <v>85.260736651000002</v>
      </c>
      <c r="T45" s="96">
        <v>0.82554288409999999</v>
      </c>
      <c r="U45" s="98">
        <v>0.90859390500000003</v>
      </c>
      <c r="V45" s="96">
        <v>0.46442708319999998</v>
      </c>
      <c r="W45" s="96"/>
      <c r="X45" s="96" t="s">
        <v>8</v>
      </c>
      <c r="Y45" s="96"/>
      <c r="Z45" s="96"/>
      <c r="AA45" s="95">
        <v>24104</v>
      </c>
      <c r="AB45" s="105">
        <v>184</v>
      </c>
      <c r="AC45" s="106">
        <v>85.375890772999995</v>
      </c>
      <c r="AD45" s="96">
        <v>83.927594438</v>
      </c>
      <c r="AE45" s="96">
        <v>86.824187108000004</v>
      </c>
      <c r="AF45" s="96">
        <v>0.54601267019999999</v>
      </c>
      <c r="AG45" s="98">
        <v>0.73892670149999995</v>
      </c>
      <c r="AH45" s="96">
        <v>5.8179409999999999E-4</v>
      </c>
      <c r="AI45" s="96"/>
      <c r="AJ45" s="96" t="s">
        <v>8</v>
      </c>
      <c r="AK45" s="96"/>
      <c r="AL45" s="96"/>
      <c r="AM45" s="96">
        <v>0.1054598044</v>
      </c>
      <c r="AN45" s="96"/>
      <c r="AO45" s="96"/>
      <c r="AP45" s="96"/>
      <c r="AQ45" s="96">
        <v>0.23302159289999999</v>
      </c>
      <c r="AR45" s="96"/>
      <c r="AS45" s="96"/>
      <c r="AT45" s="96"/>
      <c r="AU45" s="95" t="s">
        <v>8</v>
      </c>
      <c r="AV45" s="95" t="s">
        <v>8</v>
      </c>
      <c r="AW45" s="95">
        <v>3</v>
      </c>
      <c r="AX45" s="95" t="s">
        <v>8</v>
      </c>
      <c r="AY45" s="95" t="s">
        <v>8</v>
      </c>
      <c r="AZ45" s="95"/>
      <c r="BA45" s="95"/>
      <c r="BB45" s="95"/>
      <c r="BC45" s="107">
        <v>-3</v>
      </c>
      <c r="BD45" s="108">
        <v>41.6</v>
      </c>
      <c r="BE45" s="108">
        <v>37.799999999999997</v>
      </c>
      <c r="BF45" s="108">
        <v>36.799999999999997</v>
      </c>
    </row>
    <row r="46" spans="1:93" x14ac:dyDescent="0.3">
      <c r="A46" s="10"/>
      <c r="B46" t="s">
        <v>117</v>
      </c>
      <c r="C46" s="95">
        <v>10220</v>
      </c>
      <c r="D46" s="105">
        <v>74</v>
      </c>
      <c r="E46" s="106">
        <v>86.424391794000002</v>
      </c>
      <c r="F46" s="96">
        <v>82.460693664000004</v>
      </c>
      <c r="G46" s="96">
        <v>90.388089922999995</v>
      </c>
      <c r="H46" s="96">
        <v>4.0896769217999998</v>
      </c>
      <c r="I46" s="98">
        <v>2.0222949640999999</v>
      </c>
      <c r="J46" s="96">
        <v>4.7378447300000001E-2</v>
      </c>
      <c r="K46" s="96"/>
      <c r="L46" s="96" t="s">
        <v>8</v>
      </c>
      <c r="M46" s="96"/>
      <c r="N46" s="96"/>
      <c r="O46" s="95">
        <v>9874</v>
      </c>
      <c r="P46" s="105">
        <v>84</v>
      </c>
      <c r="Q46" s="106">
        <v>84.395135967000002</v>
      </c>
      <c r="R46" s="96">
        <v>82.220039760000006</v>
      </c>
      <c r="S46" s="96">
        <v>86.570232173999997</v>
      </c>
      <c r="T46" s="96">
        <v>1.2315294432999999</v>
      </c>
      <c r="U46" s="98">
        <v>1.1097429626999999</v>
      </c>
      <c r="V46" s="96">
        <v>0.15492064629999999</v>
      </c>
      <c r="W46" s="96"/>
      <c r="X46" s="96" t="s">
        <v>8</v>
      </c>
      <c r="Y46" s="96"/>
      <c r="Z46" s="96"/>
      <c r="AA46" s="95">
        <v>10113</v>
      </c>
      <c r="AB46" s="105">
        <v>77</v>
      </c>
      <c r="AC46" s="106">
        <v>88.096471471000001</v>
      </c>
      <c r="AD46" s="96">
        <v>85.438209654000005</v>
      </c>
      <c r="AE46" s="96">
        <v>90.754733286999993</v>
      </c>
      <c r="AF46" s="96">
        <v>1.8394304158000001</v>
      </c>
      <c r="AG46" s="98">
        <v>1.3562560288000001</v>
      </c>
      <c r="AH46" s="96">
        <v>1.0266189999999999E-4</v>
      </c>
      <c r="AI46" s="96"/>
      <c r="AJ46" s="96" t="s">
        <v>8</v>
      </c>
      <c r="AK46" s="96"/>
      <c r="AL46" s="96"/>
      <c r="AM46" s="96">
        <v>3.4674992699999997E-2</v>
      </c>
      <c r="AN46" s="96"/>
      <c r="AO46" s="96"/>
      <c r="AP46" s="96"/>
      <c r="AQ46" s="96">
        <v>0.37902496810000003</v>
      </c>
      <c r="AR46" s="96"/>
      <c r="AS46" s="96"/>
      <c r="AT46" s="96"/>
      <c r="AU46" s="95" t="s">
        <v>8</v>
      </c>
      <c r="AV46" s="95" t="s">
        <v>8</v>
      </c>
      <c r="AW46" s="95">
        <v>3</v>
      </c>
      <c r="AX46" s="95" t="s">
        <v>8</v>
      </c>
      <c r="AY46" s="95" t="s">
        <v>384</v>
      </c>
      <c r="AZ46" s="95"/>
      <c r="BA46" s="95"/>
      <c r="BB46" s="95"/>
      <c r="BC46" s="107" t="s">
        <v>192</v>
      </c>
      <c r="BD46" s="108">
        <v>14.8</v>
      </c>
      <c r="BE46" s="108">
        <v>16.8</v>
      </c>
      <c r="BF46" s="108">
        <v>15.4</v>
      </c>
    </row>
    <row r="47" spans="1:93" x14ac:dyDescent="0.3">
      <c r="A47" s="10"/>
      <c r="B47" t="s">
        <v>119</v>
      </c>
      <c r="C47" s="95">
        <v>16066</v>
      </c>
      <c r="D47" s="105">
        <v>108</v>
      </c>
      <c r="E47" s="106">
        <v>79.805879583999996</v>
      </c>
      <c r="F47" s="96">
        <v>77.375097382999996</v>
      </c>
      <c r="G47" s="96">
        <v>82.236661784999995</v>
      </c>
      <c r="H47" s="96">
        <v>1.5380836389000001</v>
      </c>
      <c r="I47" s="98">
        <v>1.2401950003</v>
      </c>
      <c r="J47" s="96">
        <v>3.6080909699999997E-2</v>
      </c>
      <c r="K47" s="96"/>
      <c r="L47" s="96" t="s">
        <v>8</v>
      </c>
      <c r="M47" s="96"/>
      <c r="N47" s="96"/>
      <c r="O47" s="95">
        <v>16749</v>
      </c>
      <c r="P47" s="105">
        <v>129</v>
      </c>
      <c r="Q47" s="106">
        <v>78.267534454</v>
      </c>
      <c r="R47" s="96">
        <v>75.914477933000001</v>
      </c>
      <c r="S47" s="96">
        <v>80.620590974999999</v>
      </c>
      <c r="T47" s="96">
        <v>1.4412939894000001</v>
      </c>
      <c r="U47" s="98">
        <v>1.2005390412000001</v>
      </c>
      <c r="V47" s="96">
        <v>1.58271E-4</v>
      </c>
      <c r="W47" s="96"/>
      <c r="X47" s="96" t="s">
        <v>8</v>
      </c>
      <c r="Y47" s="96"/>
      <c r="Z47" s="96"/>
      <c r="AA47" s="95">
        <v>17858</v>
      </c>
      <c r="AB47" s="105">
        <v>127</v>
      </c>
      <c r="AC47" s="106">
        <v>79.753850592000006</v>
      </c>
      <c r="AD47" s="96">
        <v>77.217950684000002</v>
      </c>
      <c r="AE47" s="96">
        <v>82.289750501</v>
      </c>
      <c r="AF47" s="96">
        <v>1.6739869702000001</v>
      </c>
      <c r="AG47" s="98">
        <v>1.2938264838</v>
      </c>
      <c r="AH47" s="96">
        <v>1.8023088699999999E-2</v>
      </c>
      <c r="AI47" s="96"/>
      <c r="AJ47" s="96" t="s">
        <v>8</v>
      </c>
      <c r="AK47" s="96"/>
      <c r="AL47" s="96"/>
      <c r="AM47" s="96">
        <v>0.39973315799999998</v>
      </c>
      <c r="AN47" s="96"/>
      <c r="AO47" s="96"/>
      <c r="AP47" s="96"/>
      <c r="AQ47" s="96">
        <v>0.37280446369999998</v>
      </c>
      <c r="AR47" s="96"/>
      <c r="AS47" s="96"/>
      <c r="AT47" s="96"/>
      <c r="AU47" s="95" t="s">
        <v>8</v>
      </c>
      <c r="AV47" s="95">
        <v>2</v>
      </c>
      <c r="AW47" s="95" t="s">
        <v>8</v>
      </c>
      <c r="AX47" s="95" t="s">
        <v>8</v>
      </c>
      <c r="AY47" s="95" t="s">
        <v>8</v>
      </c>
      <c r="AZ47" s="95"/>
      <c r="BA47" s="95"/>
      <c r="BB47" s="95"/>
      <c r="BC47" s="107">
        <v>-2</v>
      </c>
      <c r="BD47" s="108">
        <v>21.6</v>
      </c>
      <c r="BE47" s="108">
        <v>25.8</v>
      </c>
      <c r="BF47" s="108">
        <v>25.4</v>
      </c>
      <c r="BQ47" s="90"/>
      <c r="CO47" s="4"/>
    </row>
    <row r="48" spans="1:93" x14ac:dyDescent="0.3">
      <c r="A48" s="10"/>
      <c r="B48" t="s">
        <v>73</v>
      </c>
      <c r="C48" s="95">
        <v>25623</v>
      </c>
      <c r="D48" s="105">
        <v>440</v>
      </c>
      <c r="E48" s="106">
        <v>78.800887587000005</v>
      </c>
      <c r="F48" s="96">
        <v>77.249029809000007</v>
      </c>
      <c r="G48" s="96">
        <v>80.352745365999994</v>
      </c>
      <c r="H48" s="96">
        <v>0.6268905051</v>
      </c>
      <c r="I48" s="98">
        <v>0.79176417259999998</v>
      </c>
      <c r="J48" s="96">
        <v>5.7540533000000001E-6</v>
      </c>
      <c r="K48" s="96"/>
      <c r="L48" s="96" t="s">
        <v>8</v>
      </c>
      <c r="M48" s="96"/>
      <c r="N48" s="96"/>
      <c r="O48" s="95">
        <v>26722</v>
      </c>
      <c r="P48" s="105">
        <v>439</v>
      </c>
      <c r="Q48" s="106">
        <v>80.095953828000006</v>
      </c>
      <c r="R48" s="96">
        <v>78.632102025999998</v>
      </c>
      <c r="S48" s="96">
        <v>81.559805628999996</v>
      </c>
      <c r="T48" s="96">
        <v>0.55780458550000001</v>
      </c>
      <c r="U48" s="98">
        <v>0.74686316389999996</v>
      </c>
      <c r="V48" s="96">
        <v>2.9773199999999999E-4</v>
      </c>
      <c r="W48" s="96"/>
      <c r="X48" s="96" t="s">
        <v>8</v>
      </c>
      <c r="Y48" s="96"/>
      <c r="Z48" s="96"/>
      <c r="AA48" s="95">
        <v>28055</v>
      </c>
      <c r="AB48" s="105">
        <v>428</v>
      </c>
      <c r="AC48" s="106">
        <v>80.629523696000007</v>
      </c>
      <c r="AD48" s="96">
        <v>79.091391822999995</v>
      </c>
      <c r="AE48" s="96">
        <v>82.167655569000004</v>
      </c>
      <c r="AF48" s="96">
        <v>0.61585007790000001</v>
      </c>
      <c r="AG48" s="98">
        <v>0.78476115970000004</v>
      </c>
      <c r="AH48" s="96">
        <v>5.4896607999999998E-3</v>
      </c>
      <c r="AI48" s="96"/>
      <c r="AJ48" s="96" t="s">
        <v>8</v>
      </c>
      <c r="AK48" s="96"/>
      <c r="AL48" s="96"/>
      <c r="AM48" s="96">
        <v>0.62235398220000004</v>
      </c>
      <c r="AN48" s="96"/>
      <c r="AO48" s="96"/>
      <c r="AP48" s="96"/>
      <c r="AQ48" s="96">
        <v>0.2341091521</v>
      </c>
      <c r="AR48" s="96"/>
      <c r="AS48" s="96"/>
      <c r="AT48" s="96"/>
      <c r="AU48" s="95">
        <v>1</v>
      </c>
      <c r="AV48" s="95">
        <v>2</v>
      </c>
      <c r="AW48" s="95">
        <v>3</v>
      </c>
      <c r="AX48" s="95" t="s">
        <v>8</v>
      </c>
      <c r="AY48" s="95" t="s">
        <v>8</v>
      </c>
      <c r="AZ48" s="95"/>
      <c r="BA48" s="95"/>
      <c r="BB48" s="95"/>
      <c r="BC48" s="107" t="s">
        <v>179</v>
      </c>
      <c r="BD48" s="108">
        <v>88</v>
      </c>
      <c r="BE48" s="108">
        <v>87.8</v>
      </c>
      <c r="BF48" s="108">
        <v>85.6</v>
      </c>
    </row>
    <row r="49" spans="1:93" x14ac:dyDescent="0.3">
      <c r="A49" s="10"/>
      <c r="B49" t="s">
        <v>118</v>
      </c>
      <c r="C49" s="95">
        <v>16604</v>
      </c>
      <c r="D49" s="105">
        <v>131</v>
      </c>
      <c r="E49" s="106">
        <v>80.139505787000004</v>
      </c>
      <c r="F49" s="96">
        <v>77.627380806000005</v>
      </c>
      <c r="G49" s="96">
        <v>82.651630768000004</v>
      </c>
      <c r="H49" s="96">
        <v>1.6427457101</v>
      </c>
      <c r="I49" s="98">
        <v>1.2816964188</v>
      </c>
      <c r="J49" s="96">
        <v>7.6950141E-2</v>
      </c>
      <c r="K49" s="96"/>
      <c r="L49" s="96" t="s">
        <v>8</v>
      </c>
      <c r="M49" s="96"/>
      <c r="N49" s="96"/>
      <c r="O49" s="95">
        <v>15532</v>
      </c>
      <c r="P49" s="105">
        <v>105</v>
      </c>
      <c r="Q49" s="106">
        <v>84.266450040999999</v>
      </c>
      <c r="R49" s="96">
        <v>81.880888276999997</v>
      </c>
      <c r="S49" s="96">
        <v>86.652011803999997</v>
      </c>
      <c r="T49" s="96">
        <v>1.4813892463</v>
      </c>
      <c r="U49" s="98">
        <v>1.2171233489</v>
      </c>
      <c r="V49" s="96">
        <v>0.23329155600000001</v>
      </c>
      <c r="W49" s="96"/>
      <c r="X49" s="96" t="s">
        <v>8</v>
      </c>
      <c r="Y49" s="96"/>
      <c r="Z49" s="96"/>
      <c r="AA49" s="95">
        <v>17733</v>
      </c>
      <c r="AB49" s="105">
        <v>166</v>
      </c>
      <c r="AC49" s="106">
        <v>76.640598397000005</v>
      </c>
      <c r="AD49" s="96">
        <v>73.967147046999997</v>
      </c>
      <c r="AE49" s="96">
        <v>79.314049746999999</v>
      </c>
      <c r="AF49" s="96">
        <v>1.860511797</v>
      </c>
      <c r="AG49" s="98">
        <v>1.3640057907000001</v>
      </c>
      <c r="AH49" s="96">
        <v>6.1111803000000001E-6</v>
      </c>
      <c r="AI49" s="96"/>
      <c r="AJ49" s="96" t="s">
        <v>8</v>
      </c>
      <c r="AK49" s="96"/>
      <c r="AL49" s="96"/>
      <c r="AM49" s="96">
        <v>3.0261E-5</v>
      </c>
      <c r="AN49" s="96"/>
      <c r="AO49" s="96"/>
      <c r="AP49" s="96"/>
      <c r="AQ49" s="96">
        <v>1.9549930900000002E-2</v>
      </c>
      <c r="AR49" s="96"/>
      <c r="AS49" s="96"/>
      <c r="AT49" s="96"/>
      <c r="AU49" s="95" t="s">
        <v>8</v>
      </c>
      <c r="AV49" s="95" t="s">
        <v>8</v>
      </c>
      <c r="AW49" s="95">
        <v>3</v>
      </c>
      <c r="AX49" s="95" t="s">
        <v>383</v>
      </c>
      <c r="AY49" s="95" t="s">
        <v>384</v>
      </c>
      <c r="AZ49" s="95"/>
      <c r="BA49" s="95"/>
      <c r="BB49" s="95"/>
      <c r="BC49" s="107" t="s">
        <v>412</v>
      </c>
      <c r="BD49" s="108">
        <v>26.2</v>
      </c>
      <c r="BE49" s="108">
        <v>21</v>
      </c>
      <c r="BF49" s="108">
        <v>33.200000000000003</v>
      </c>
      <c r="BQ49" s="90"/>
    </row>
    <row r="50" spans="1:93" x14ac:dyDescent="0.3">
      <c r="A50" s="10"/>
      <c r="B50" t="s">
        <v>120</v>
      </c>
      <c r="C50" s="95">
        <v>14857</v>
      </c>
      <c r="D50" s="105">
        <v>82</v>
      </c>
      <c r="E50" s="106">
        <v>80.076791865999994</v>
      </c>
      <c r="F50" s="96">
        <v>77.350696870999997</v>
      </c>
      <c r="G50" s="96">
        <v>82.802886860000001</v>
      </c>
      <c r="H50" s="96">
        <v>1.9345048727</v>
      </c>
      <c r="I50" s="98">
        <v>1.3908647931</v>
      </c>
      <c r="J50" s="96">
        <v>9.3864152000000006E-2</v>
      </c>
      <c r="K50" s="96"/>
      <c r="L50" s="96" t="s">
        <v>8</v>
      </c>
      <c r="M50" s="96"/>
      <c r="N50" s="96"/>
      <c r="O50" s="95">
        <v>15227</v>
      </c>
      <c r="P50" s="105">
        <v>115</v>
      </c>
      <c r="Q50" s="106">
        <v>76.027407507000007</v>
      </c>
      <c r="R50" s="96">
        <v>73.285421220999993</v>
      </c>
      <c r="S50" s="96">
        <v>78.769393793000006</v>
      </c>
      <c r="T50" s="96">
        <v>1.957124321</v>
      </c>
      <c r="U50" s="98">
        <v>1.3989725948</v>
      </c>
      <c r="V50" s="96">
        <v>1.2825494000000001E-6</v>
      </c>
      <c r="W50" s="96"/>
      <c r="X50" s="96" t="s">
        <v>8</v>
      </c>
      <c r="Y50" s="96"/>
      <c r="Z50" s="96"/>
      <c r="AA50" s="95">
        <v>14866</v>
      </c>
      <c r="AB50" s="105">
        <v>142</v>
      </c>
      <c r="AC50" s="106">
        <v>72.391777547000004</v>
      </c>
      <c r="AD50" s="96">
        <v>69.514549818999996</v>
      </c>
      <c r="AE50" s="96">
        <v>75.269005274999998</v>
      </c>
      <c r="AF50" s="96">
        <v>2.1549456994999998</v>
      </c>
      <c r="AG50" s="98">
        <v>1.4679733307</v>
      </c>
      <c r="AH50" s="96">
        <v>1.309175E-12</v>
      </c>
      <c r="AI50" s="96"/>
      <c r="AJ50" s="96" t="s">
        <v>8</v>
      </c>
      <c r="AK50" s="96"/>
      <c r="AL50" s="96"/>
      <c r="AM50" s="96">
        <v>7.2993302100000004E-2</v>
      </c>
      <c r="AN50" s="96"/>
      <c r="AO50" s="96"/>
      <c r="AP50" s="96"/>
      <c r="AQ50" s="96">
        <v>4.0102694699999997E-2</v>
      </c>
      <c r="AR50" s="96"/>
      <c r="AS50" s="96"/>
      <c r="AT50" s="96"/>
      <c r="AU50" s="95" t="s">
        <v>8</v>
      </c>
      <c r="AV50" s="95">
        <v>2</v>
      </c>
      <c r="AW50" s="95">
        <v>3</v>
      </c>
      <c r="AX50" s="95" t="s">
        <v>383</v>
      </c>
      <c r="AY50" s="95" t="s">
        <v>8</v>
      </c>
      <c r="AZ50" s="95"/>
      <c r="BA50" s="95"/>
      <c r="BB50" s="95"/>
      <c r="BC50" s="107" t="s">
        <v>387</v>
      </c>
      <c r="BD50" s="108">
        <v>16.399999999999999</v>
      </c>
      <c r="BE50" s="108">
        <v>23</v>
      </c>
      <c r="BF50" s="108">
        <v>28.4</v>
      </c>
    </row>
    <row r="51" spans="1:93" x14ac:dyDescent="0.3">
      <c r="A51" s="10"/>
      <c r="B51" t="s">
        <v>121</v>
      </c>
      <c r="C51" s="95">
        <v>8282</v>
      </c>
      <c r="D51" s="105">
        <v>47</v>
      </c>
      <c r="E51" s="106">
        <v>69.903212006999993</v>
      </c>
      <c r="F51" s="96">
        <v>66.064230416000001</v>
      </c>
      <c r="G51" s="96">
        <v>73.742193598</v>
      </c>
      <c r="H51" s="96">
        <v>3.8363649664000001</v>
      </c>
      <c r="I51" s="98">
        <v>1.9586640769999999</v>
      </c>
      <c r="J51" s="96">
        <v>1.7676389999999999E-10</v>
      </c>
      <c r="K51" s="96"/>
      <c r="L51" s="96" t="s">
        <v>8</v>
      </c>
      <c r="M51" s="96"/>
      <c r="N51" s="96"/>
      <c r="O51" s="95">
        <v>8783</v>
      </c>
      <c r="P51" s="105">
        <v>49</v>
      </c>
      <c r="Q51" s="106">
        <v>75.445308486000002</v>
      </c>
      <c r="R51" s="96">
        <v>69.040499737000005</v>
      </c>
      <c r="S51" s="96">
        <v>81.850117236000003</v>
      </c>
      <c r="T51" s="96">
        <v>10.678252582000001</v>
      </c>
      <c r="U51" s="98">
        <v>3.2677595661000001</v>
      </c>
      <c r="V51" s="96">
        <v>2.42024328E-2</v>
      </c>
      <c r="W51" s="96"/>
      <c r="X51" s="96" t="s">
        <v>8</v>
      </c>
      <c r="Y51" s="96"/>
      <c r="Z51" s="96"/>
      <c r="AA51" s="95">
        <v>9322</v>
      </c>
      <c r="AB51" s="105">
        <v>61</v>
      </c>
      <c r="AC51" s="106">
        <v>71.862100311000006</v>
      </c>
      <c r="AD51" s="96">
        <v>66.696195235999994</v>
      </c>
      <c r="AE51" s="96">
        <v>77.028005386000004</v>
      </c>
      <c r="AF51" s="96">
        <v>6.9467344969999996</v>
      </c>
      <c r="AG51" s="98">
        <v>2.6356658546</v>
      </c>
      <c r="AH51" s="96">
        <v>3.2452200000000001E-5</v>
      </c>
      <c r="AI51" s="96"/>
      <c r="AJ51" s="96" t="s">
        <v>8</v>
      </c>
      <c r="AK51" s="96"/>
      <c r="AL51" s="96"/>
      <c r="AM51" s="96">
        <v>0.39337760900000002</v>
      </c>
      <c r="AN51" s="96"/>
      <c r="AO51" s="96"/>
      <c r="AP51" s="96"/>
      <c r="AQ51" s="96">
        <v>0.1457543322</v>
      </c>
      <c r="AR51" s="96"/>
      <c r="AS51" s="96"/>
      <c r="AT51" s="96"/>
      <c r="AU51" s="95">
        <v>1</v>
      </c>
      <c r="AV51" s="95" t="s">
        <v>8</v>
      </c>
      <c r="AW51" s="95">
        <v>3</v>
      </c>
      <c r="AX51" s="95" t="s">
        <v>8</v>
      </c>
      <c r="AY51" s="95" t="s">
        <v>8</v>
      </c>
      <c r="AZ51" s="95"/>
      <c r="BA51" s="95"/>
      <c r="BB51" s="95"/>
      <c r="BC51" s="107" t="s">
        <v>181</v>
      </c>
      <c r="BD51" s="108">
        <v>9.4</v>
      </c>
      <c r="BE51" s="108">
        <v>9.8000000000000007</v>
      </c>
      <c r="BF51" s="108">
        <v>12.2</v>
      </c>
      <c r="BQ51" s="90"/>
      <c r="CC51" s="4"/>
      <c r="CO51" s="4"/>
    </row>
    <row r="52" spans="1:93" s="3" customFormat="1" x14ac:dyDescent="0.3">
      <c r="A52" s="10"/>
      <c r="B52" s="3" t="s">
        <v>58</v>
      </c>
      <c r="C52" s="101">
        <v>38403</v>
      </c>
      <c r="D52" s="102">
        <v>323</v>
      </c>
      <c r="E52" s="97">
        <v>83.230046697999995</v>
      </c>
      <c r="F52" s="103">
        <v>81.917074299999996</v>
      </c>
      <c r="G52" s="103">
        <v>84.543019095999995</v>
      </c>
      <c r="H52" s="103">
        <v>0.44874440789999998</v>
      </c>
      <c r="I52" s="104">
        <v>0.66988387650000003</v>
      </c>
      <c r="J52" s="103">
        <v>0.22495546699999999</v>
      </c>
      <c r="K52" s="103"/>
      <c r="L52" s="103" t="s">
        <v>8</v>
      </c>
      <c r="M52" s="103"/>
      <c r="N52" s="103"/>
      <c r="O52" s="101">
        <v>40287</v>
      </c>
      <c r="P52" s="102">
        <v>308</v>
      </c>
      <c r="Q52" s="97">
        <v>84.921367857999996</v>
      </c>
      <c r="R52" s="103">
        <v>83.747664611000005</v>
      </c>
      <c r="S52" s="103">
        <v>86.095071103999999</v>
      </c>
      <c r="T52" s="103">
        <v>0.35859519779999999</v>
      </c>
      <c r="U52" s="104">
        <v>0.59882818719999997</v>
      </c>
      <c r="V52" s="103">
        <v>4.8115300000000001E-4</v>
      </c>
      <c r="W52" s="103"/>
      <c r="X52" s="103" t="s">
        <v>8</v>
      </c>
      <c r="Y52" s="103"/>
      <c r="Z52" s="103"/>
      <c r="AA52" s="101">
        <v>40667</v>
      </c>
      <c r="AB52" s="102">
        <v>326</v>
      </c>
      <c r="AC52" s="97">
        <v>84.151377780000004</v>
      </c>
      <c r="AD52" s="103">
        <v>82.897061887000007</v>
      </c>
      <c r="AE52" s="103">
        <v>85.405693674000005</v>
      </c>
      <c r="AF52" s="103">
        <v>0.40954507489999997</v>
      </c>
      <c r="AG52" s="104">
        <v>0.63995708839999998</v>
      </c>
      <c r="AH52" s="103">
        <v>3.8881008000000002E-2</v>
      </c>
      <c r="AI52" s="103"/>
      <c r="AJ52" s="103" t="s">
        <v>8</v>
      </c>
      <c r="AK52" s="103"/>
      <c r="AL52" s="103"/>
      <c r="AM52" s="103">
        <v>0.37964709619999998</v>
      </c>
      <c r="AN52" s="103"/>
      <c r="AO52" s="103"/>
      <c r="AP52" s="103"/>
      <c r="AQ52" s="103">
        <v>5.9789936199999998E-2</v>
      </c>
      <c r="AR52" s="103"/>
      <c r="AS52" s="103"/>
      <c r="AT52" s="103"/>
      <c r="AU52" s="101" t="s">
        <v>8</v>
      </c>
      <c r="AV52" s="101">
        <v>2</v>
      </c>
      <c r="AW52" s="101" t="s">
        <v>8</v>
      </c>
      <c r="AX52" s="101" t="s">
        <v>8</v>
      </c>
      <c r="AY52" s="101" t="s">
        <v>8</v>
      </c>
      <c r="AZ52" s="101"/>
      <c r="BA52" s="101"/>
      <c r="BB52" s="101"/>
      <c r="BC52" s="99">
        <v>-2</v>
      </c>
      <c r="BD52" s="100">
        <v>64.599999999999994</v>
      </c>
      <c r="BE52" s="100">
        <v>61.6</v>
      </c>
      <c r="BF52" s="100">
        <v>65.2</v>
      </c>
      <c r="BG52" s="43"/>
      <c r="BH52" s="43"/>
      <c r="BI52" s="43"/>
      <c r="BJ52" s="43"/>
      <c r="BK52" s="43"/>
      <c r="BL52" s="43"/>
      <c r="BM52" s="43"/>
      <c r="BN52" s="43"/>
      <c r="BO52" s="43"/>
      <c r="BP52" s="43"/>
      <c r="BQ52" s="43"/>
      <c r="BR52" s="43"/>
      <c r="BS52" s="43"/>
      <c r="BT52" s="43"/>
      <c r="BU52" s="43"/>
      <c r="BV52" s="43"/>
      <c r="BW52" s="43"/>
    </row>
    <row r="53" spans="1:93" x14ac:dyDescent="0.3">
      <c r="A53" s="10"/>
      <c r="B53" t="s">
        <v>61</v>
      </c>
      <c r="C53" s="95">
        <v>38990</v>
      </c>
      <c r="D53" s="105">
        <v>331</v>
      </c>
      <c r="E53" s="106">
        <v>84.767872576000002</v>
      </c>
      <c r="F53" s="96">
        <v>83.405933277000003</v>
      </c>
      <c r="G53" s="96">
        <v>86.129811875000001</v>
      </c>
      <c r="H53" s="96">
        <v>0.4828401329</v>
      </c>
      <c r="I53" s="98">
        <v>0.69486698930000002</v>
      </c>
      <c r="J53" s="96">
        <v>7.565855E-4</v>
      </c>
      <c r="K53" s="96"/>
      <c r="L53" s="96" t="s">
        <v>8</v>
      </c>
      <c r="M53" s="96"/>
      <c r="N53" s="96"/>
      <c r="O53" s="95">
        <v>39035</v>
      </c>
      <c r="P53" s="105">
        <v>333</v>
      </c>
      <c r="Q53" s="106">
        <v>84.761869602000004</v>
      </c>
      <c r="R53" s="96">
        <v>83.501566143000005</v>
      </c>
      <c r="S53" s="96">
        <v>86.022173061000004</v>
      </c>
      <c r="T53" s="96">
        <v>0.41346439210000002</v>
      </c>
      <c r="U53" s="98">
        <v>0.64301196890000001</v>
      </c>
      <c r="V53" s="96">
        <v>2.6239574999999998E-3</v>
      </c>
      <c r="W53" s="96"/>
      <c r="X53" s="96" t="s">
        <v>8</v>
      </c>
      <c r="Y53" s="96"/>
      <c r="Z53" s="96"/>
      <c r="AA53" s="95">
        <v>39693</v>
      </c>
      <c r="AB53" s="105">
        <v>316</v>
      </c>
      <c r="AC53" s="106">
        <v>85.601260941999996</v>
      </c>
      <c r="AD53" s="96">
        <v>84.406364866999994</v>
      </c>
      <c r="AE53" s="96">
        <v>86.796157018000002</v>
      </c>
      <c r="AF53" s="96">
        <v>0.37166197179999999</v>
      </c>
      <c r="AG53" s="98">
        <v>0.60964085479999996</v>
      </c>
      <c r="AH53" s="96">
        <v>6.0352364000000002E-6</v>
      </c>
      <c r="AI53" s="96"/>
      <c r="AJ53" s="96" t="s">
        <v>8</v>
      </c>
      <c r="AK53" s="96"/>
      <c r="AL53" s="96"/>
      <c r="AM53" s="96">
        <v>0.34347796730000002</v>
      </c>
      <c r="AN53" s="96"/>
      <c r="AO53" s="96"/>
      <c r="AP53" s="96"/>
      <c r="AQ53" s="96">
        <v>0.99494086979999996</v>
      </c>
      <c r="AR53" s="96"/>
      <c r="AS53" s="96"/>
      <c r="AT53" s="96"/>
      <c r="AU53" s="95">
        <v>1</v>
      </c>
      <c r="AV53" s="95">
        <v>2</v>
      </c>
      <c r="AW53" s="95">
        <v>3</v>
      </c>
      <c r="AX53" s="95" t="s">
        <v>8</v>
      </c>
      <c r="AY53" s="95" t="s">
        <v>8</v>
      </c>
      <c r="AZ53" s="95"/>
      <c r="BA53" s="95"/>
      <c r="BB53" s="95"/>
      <c r="BC53" s="107" t="s">
        <v>179</v>
      </c>
      <c r="BD53" s="108">
        <v>66.2</v>
      </c>
      <c r="BE53" s="108">
        <v>66.599999999999994</v>
      </c>
      <c r="BF53" s="108">
        <v>63.2</v>
      </c>
    </row>
    <row r="54" spans="1:93" x14ac:dyDescent="0.3">
      <c r="A54" s="10"/>
      <c r="B54" t="s">
        <v>57</v>
      </c>
      <c r="C54" s="95">
        <v>24175</v>
      </c>
      <c r="D54" s="105">
        <v>120</v>
      </c>
      <c r="E54" s="106">
        <v>89.619051721000005</v>
      </c>
      <c r="F54" s="96">
        <v>87.344867317999999</v>
      </c>
      <c r="G54" s="96">
        <v>91.893236125000001</v>
      </c>
      <c r="H54" s="96">
        <v>1.3462918314000001</v>
      </c>
      <c r="I54" s="98">
        <v>1.1602981648999999</v>
      </c>
      <c r="J54" s="96">
        <v>5.768723E-10</v>
      </c>
      <c r="K54" s="96"/>
      <c r="L54" s="96" t="s">
        <v>8</v>
      </c>
      <c r="M54" s="96"/>
      <c r="N54" s="96"/>
      <c r="O54" s="95">
        <v>26887</v>
      </c>
      <c r="P54" s="105">
        <v>126</v>
      </c>
      <c r="Q54" s="106">
        <v>89.918496250999993</v>
      </c>
      <c r="R54" s="96">
        <v>87.688383117000001</v>
      </c>
      <c r="S54" s="96">
        <v>92.148609385</v>
      </c>
      <c r="T54" s="96">
        <v>1.2946180207</v>
      </c>
      <c r="U54" s="98">
        <v>1.1378128232</v>
      </c>
      <c r="V54" s="96">
        <v>4.660816E-10</v>
      </c>
      <c r="W54" s="96"/>
      <c r="X54" s="96" t="s">
        <v>8</v>
      </c>
      <c r="Y54" s="96"/>
      <c r="Z54" s="96"/>
      <c r="AA54" s="95">
        <v>30863</v>
      </c>
      <c r="AB54" s="105">
        <v>95</v>
      </c>
      <c r="AC54" s="106">
        <v>97.469934265999996</v>
      </c>
      <c r="AD54" s="96">
        <v>95.172302360000003</v>
      </c>
      <c r="AE54" s="96">
        <v>99.767566173000006</v>
      </c>
      <c r="AF54" s="96">
        <v>1.3741962663</v>
      </c>
      <c r="AG54" s="98">
        <v>1.1722611766</v>
      </c>
      <c r="AH54" s="96">
        <v>0</v>
      </c>
      <c r="AI54" s="96"/>
      <c r="AJ54" s="96" t="s">
        <v>8</v>
      </c>
      <c r="AK54" s="96"/>
      <c r="AL54" s="96"/>
      <c r="AM54" s="96">
        <v>3.7926805000000001E-6</v>
      </c>
      <c r="AN54" s="96"/>
      <c r="AO54" s="96"/>
      <c r="AP54" s="96"/>
      <c r="AQ54" s="96">
        <v>0.85380665349999996</v>
      </c>
      <c r="AR54" s="96"/>
      <c r="AS54" s="96"/>
      <c r="AT54" s="96"/>
      <c r="AU54" s="95">
        <v>1</v>
      </c>
      <c r="AV54" s="95">
        <v>2</v>
      </c>
      <c r="AW54" s="95">
        <v>3</v>
      </c>
      <c r="AX54" s="95" t="s">
        <v>8</v>
      </c>
      <c r="AY54" s="95" t="s">
        <v>384</v>
      </c>
      <c r="AZ54" s="95"/>
      <c r="BA54" s="95"/>
      <c r="BB54" s="95"/>
      <c r="BC54" s="107" t="s">
        <v>183</v>
      </c>
      <c r="BD54" s="108">
        <v>24</v>
      </c>
      <c r="BE54" s="108">
        <v>25.2</v>
      </c>
      <c r="BF54" s="108">
        <v>19</v>
      </c>
    </row>
    <row r="55" spans="1:93" x14ac:dyDescent="0.3">
      <c r="A55" s="10"/>
      <c r="B55" t="s">
        <v>62</v>
      </c>
      <c r="C55" s="95">
        <v>26867</v>
      </c>
      <c r="D55" s="105">
        <v>273</v>
      </c>
      <c r="E55" s="106">
        <v>83.872048281999994</v>
      </c>
      <c r="F55" s="96">
        <v>82.262026402999993</v>
      </c>
      <c r="G55" s="96">
        <v>85.482070160999996</v>
      </c>
      <c r="H55" s="96">
        <v>0.67476323689999995</v>
      </c>
      <c r="I55" s="98">
        <v>0.82143973420000005</v>
      </c>
      <c r="J55" s="96">
        <v>7.6775405699999993E-2</v>
      </c>
      <c r="K55" s="96"/>
      <c r="L55" s="96" t="s">
        <v>8</v>
      </c>
      <c r="M55" s="96"/>
      <c r="N55" s="96"/>
      <c r="O55" s="95">
        <v>29236</v>
      </c>
      <c r="P55" s="105">
        <v>274</v>
      </c>
      <c r="Q55" s="106">
        <v>84.307758246000006</v>
      </c>
      <c r="R55" s="96">
        <v>82.807174361999998</v>
      </c>
      <c r="S55" s="96">
        <v>85.80834213</v>
      </c>
      <c r="T55" s="96">
        <v>0.58614951940000004</v>
      </c>
      <c r="U55" s="98">
        <v>0.76560402260000004</v>
      </c>
      <c r="V55" s="96">
        <v>5.20795098E-2</v>
      </c>
      <c r="W55" s="96"/>
      <c r="X55" s="96" t="s">
        <v>8</v>
      </c>
      <c r="Y55" s="96"/>
      <c r="Z55" s="96"/>
      <c r="AA55" s="95">
        <v>31388</v>
      </c>
      <c r="AB55" s="105">
        <v>255</v>
      </c>
      <c r="AC55" s="106">
        <v>85.769831695999997</v>
      </c>
      <c r="AD55" s="96">
        <v>84.581512677000006</v>
      </c>
      <c r="AE55" s="96">
        <v>86.958150713999999</v>
      </c>
      <c r="AF55" s="96">
        <v>0.3675817603</v>
      </c>
      <c r="AG55" s="98">
        <v>0.60628521359999998</v>
      </c>
      <c r="AH55" s="96">
        <v>1.3965067E-6</v>
      </c>
      <c r="AI55" s="96"/>
      <c r="AJ55" s="96" t="s">
        <v>8</v>
      </c>
      <c r="AK55" s="96"/>
      <c r="AL55" s="96"/>
      <c r="AM55" s="96">
        <v>0.13436242649999999</v>
      </c>
      <c r="AN55" s="96"/>
      <c r="AO55" s="96"/>
      <c r="AP55" s="96"/>
      <c r="AQ55" s="96">
        <v>0.69800066370000002</v>
      </c>
      <c r="AR55" s="96"/>
      <c r="AS55" s="96"/>
      <c r="AT55" s="96"/>
      <c r="AU55" s="95" t="s">
        <v>8</v>
      </c>
      <c r="AV55" s="95" t="s">
        <v>8</v>
      </c>
      <c r="AW55" s="95">
        <v>3</v>
      </c>
      <c r="AX55" s="95" t="s">
        <v>8</v>
      </c>
      <c r="AY55" s="95" t="s">
        <v>8</v>
      </c>
      <c r="AZ55" s="95"/>
      <c r="BA55" s="95"/>
      <c r="BB55" s="95"/>
      <c r="BC55" s="107">
        <v>-3</v>
      </c>
      <c r="BD55" s="108">
        <v>54.6</v>
      </c>
      <c r="BE55" s="108">
        <v>54.8</v>
      </c>
      <c r="BF55" s="108">
        <v>51</v>
      </c>
    </row>
    <row r="56" spans="1:93" x14ac:dyDescent="0.3">
      <c r="A56" s="10"/>
      <c r="B56" t="s">
        <v>59</v>
      </c>
      <c r="C56" s="95">
        <v>25048</v>
      </c>
      <c r="D56" s="105">
        <v>293</v>
      </c>
      <c r="E56" s="106">
        <v>83.498567218000005</v>
      </c>
      <c r="F56" s="96">
        <v>82.057933923999997</v>
      </c>
      <c r="G56" s="96">
        <v>84.939200510999996</v>
      </c>
      <c r="H56" s="96">
        <v>0.54024997050000001</v>
      </c>
      <c r="I56" s="98">
        <v>0.73501698650000002</v>
      </c>
      <c r="J56" s="96">
        <v>0.1414591962</v>
      </c>
      <c r="K56" s="96"/>
      <c r="L56" s="96" t="s">
        <v>8</v>
      </c>
      <c r="M56" s="96"/>
      <c r="N56" s="96"/>
      <c r="O56" s="95">
        <v>25306</v>
      </c>
      <c r="P56" s="105">
        <v>295</v>
      </c>
      <c r="Q56" s="106">
        <v>82.796573023999997</v>
      </c>
      <c r="R56" s="96">
        <v>81.364824584000004</v>
      </c>
      <c r="S56" s="96">
        <v>84.228321464000004</v>
      </c>
      <c r="T56" s="96">
        <v>0.53360672490000005</v>
      </c>
      <c r="U56" s="98">
        <v>0.7304838978</v>
      </c>
      <c r="V56" s="96">
        <v>0.98251978829999997</v>
      </c>
      <c r="W56" s="96"/>
      <c r="X56" s="96" t="s">
        <v>8</v>
      </c>
      <c r="Y56" s="96"/>
      <c r="Z56" s="96"/>
      <c r="AA56" s="95">
        <v>25450</v>
      </c>
      <c r="AB56" s="105">
        <v>278</v>
      </c>
      <c r="AC56" s="106">
        <v>82.710720752</v>
      </c>
      <c r="AD56" s="96">
        <v>81.022105730000007</v>
      </c>
      <c r="AE56" s="96">
        <v>84.399335774999997</v>
      </c>
      <c r="AF56" s="96">
        <v>0.7422482024</v>
      </c>
      <c r="AG56" s="98">
        <v>0.86153827679999995</v>
      </c>
      <c r="AH56" s="96">
        <v>0.89984520840000004</v>
      </c>
      <c r="AI56" s="96"/>
      <c r="AJ56" s="96" t="s">
        <v>8</v>
      </c>
      <c r="AK56" s="96"/>
      <c r="AL56" s="96"/>
      <c r="AM56" s="96">
        <v>0.93941386989999998</v>
      </c>
      <c r="AN56" s="96"/>
      <c r="AO56" s="96"/>
      <c r="AP56" s="96"/>
      <c r="AQ56" s="96">
        <v>0.49813719629999997</v>
      </c>
      <c r="AR56" s="96"/>
      <c r="AS56" s="96"/>
      <c r="AT56" s="96"/>
      <c r="AU56" s="95" t="s">
        <v>8</v>
      </c>
      <c r="AV56" s="95" t="s">
        <v>8</v>
      </c>
      <c r="AW56" s="95" t="s">
        <v>8</v>
      </c>
      <c r="AX56" s="95" t="s">
        <v>8</v>
      </c>
      <c r="AY56" s="95" t="s">
        <v>8</v>
      </c>
      <c r="AZ56" s="95"/>
      <c r="BA56" s="95"/>
      <c r="BB56" s="95"/>
      <c r="BC56" s="107" t="s">
        <v>8</v>
      </c>
      <c r="BD56" s="108">
        <v>58.6</v>
      </c>
      <c r="BE56" s="108">
        <v>59</v>
      </c>
      <c r="BF56" s="108">
        <v>55.6</v>
      </c>
    </row>
    <row r="57" spans="1:93" x14ac:dyDescent="0.3">
      <c r="A57" s="10"/>
      <c r="B57" t="s">
        <v>60</v>
      </c>
      <c r="C57" s="95">
        <v>17947</v>
      </c>
      <c r="D57" s="105">
        <v>66</v>
      </c>
      <c r="E57" s="106">
        <v>90.355691734000004</v>
      </c>
      <c r="F57" s="96">
        <v>87.922906354000006</v>
      </c>
      <c r="G57" s="96">
        <v>92.788477112999999</v>
      </c>
      <c r="H57" s="96">
        <v>1.5406197168</v>
      </c>
      <c r="I57" s="98">
        <v>1.2412170305000001</v>
      </c>
      <c r="J57" s="96">
        <v>1.6955100000000001E-10</v>
      </c>
      <c r="K57" s="96"/>
      <c r="L57" s="96" t="s">
        <v>8</v>
      </c>
      <c r="M57" s="96"/>
      <c r="N57" s="96"/>
      <c r="O57" s="95">
        <v>19793</v>
      </c>
      <c r="P57" s="105">
        <v>90</v>
      </c>
      <c r="Q57" s="106">
        <v>88.510265798999995</v>
      </c>
      <c r="R57" s="96">
        <v>86.120796791999993</v>
      </c>
      <c r="S57" s="96">
        <v>90.899734805999998</v>
      </c>
      <c r="T57" s="96">
        <v>1.4862458702000001</v>
      </c>
      <c r="U57" s="98">
        <v>1.2191168402000001</v>
      </c>
      <c r="V57" s="96">
        <v>3.1052543E-6</v>
      </c>
      <c r="W57" s="96"/>
      <c r="X57" s="96" t="s">
        <v>8</v>
      </c>
      <c r="Y57" s="96"/>
      <c r="Z57" s="96"/>
      <c r="AA57" s="95">
        <v>20736</v>
      </c>
      <c r="AB57" s="105">
        <v>117</v>
      </c>
      <c r="AC57" s="106">
        <v>86.416444561000006</v>
      </c>
      <c r="AD57" s="96">
        <v>84.545221678000004</v>
      </c>
      <c r="AE57" s="96">
        <v>88.287667443000004</v>
      </c>
      <c r="AF57" s="96">
        <v>0.91146269170000005</v>
      </c>
      <c r="AG57" s="98">
        <v>0.95470555239999999</v>
      </c>
      <c r="AH57" s="96">
        <v>1.735323E-4</v>
      </c>
      <c r="AI57" s="96"/>
      <c r="AJ57" s="96" t="s">
        <v>8</v>
      </c>
      <c r="AK57" s="96"/>
      <c r="AL57" s="96"/>
      <c r="AM57" s="96">
        <v>0.1763108736</v>
      </c>
      <c r="AN57" s="96"/>
      <c r="AO57" s="96"/>
      <c r="AP57" s="96"/>
      <c r="AQ57" s="96">
        <v>0.28881795179999997</v>
      </c>
      <c r="AR57" s="96"/>
      <c r="AS57" s="96"/>
      <c r="AT57" s="96"/>
      <c r="AU57" s="95">
        <v>1</v>
      </c>
      <c r="AV57" s="95">
        <v>2</v>
      </c>
      <c r="AW57" s="95">
        <v>3</v>
      </c>
      <c r="AX57" s="95" t="s">
        <v>8</v>
      </c>
      <c r="AY57" s="95" t="s">
        <v>8</v>
      </c>
      <c r="AZ57" s="95"/>
      <c r="BA57" s="95"/>
      <c r="BB57" s="95"/>
      <c r="BC57" s="107" t="s">
        <v>179</v>
      </c>
      <c r="BD57" s="108">
        <v>13.2</v>
      </c>
      <c r="BE57" s="108">
        <v>18</v>
      </c>
      <c r="BF57" s="108">
        <v>23.4</v>
      </c>
    </row>
    <row r="58" spans="1:93" x14ac:dyDescent="0.3">
      <c r="A58" s="10"/>
      <c r="B58" t="s">
        <v>64</v>
      </c>
      <c r="C58" s="95">
        <v>12617</v>
      </c>
      <c r="D58" s="105">
        <v>123</v>
      </c>
      <c r="E58" s="106">
        <v>81.720454445000001</v>
      </c>
      <c r="F58" s="96">
        <v>78.549161424000005</v>
      </c>
      <c r="G58" s="96">
        <v>84.891747465999998</v>
      </c>
      <c r="H58" s="96">
        <v>2.6179454984000001</v>
      </c>
      <c r="I58" s="98">
        <v>1.6180066435</v>
      </c>
      <c r="J58" s="96">
        <v>0.66990731950000004</v>
      </c>
      <c r="K58" s="96"/>
      <c r="L58" s="96" t="s">
        <v>8</v>
      </c>
      <c r="M58" s="96"/>
      <c r="N58" s="96"/>
      <c r="O58" s="95">
        <v>12432</v>
      </c>
      <c r="P58" s="105">
        <v>121</v>
      </c>
      <c r="Q58" s="106">
        <v>83.601439892000002</v>
      </c>
      <c r="R58" s="96">
        <v>81.463020145000002</v>
      </c>
      <c r="S58" s="96">
        <v>85.739859640000006</v>
      </c>
      <c r="T58" s="96">
        <v>1.1903475158000001</v>
      </c>
      <c r="U58" s="98">
        <v>1.0910304834</v>
      </c>
      <c r="V58" s="96">
        <v>0.470870177</v>
      </c>
      <c r="W58" s="96"/>
      <c r="X58" s="96" t="s">
        <v>8</v>
      </c>
      <c r="Y58" s="96"/>
      <c r="Z58" s="96"/>
      <c r="AA58" s="95">
        <v>12059</v>
      </c>
      <c r="AB58" s="105">
        <v>139</v>
      </c>
      <c r="AC58" s="106">
        <v>81.431412183999996</v>
      </c>
      <c r="AD58" s="96">
        <v>79.147020327999996</v>
      </c>
      <c r="AE58" s="96">
        <v>83.715804039999995</v>
      </c>
      <c r="AF58" s="96">
        <v>1.3584043496</v>
      </c>
      <c r="AG58" s="98">
        <v>1.1655060487</v>
      </c>
      <c r="AH58" s="96">
        <v>0.23469495479999999</v>
      </c>
      <c r="AI58" s="96"/>
      <c r="AJ58" s="96" t="s">
        <v>8</v>
      </c>
      <c r="AK58" s="96"/>
      <c r="AL58" s="96"/>
      <c r="AM58" s="96">
        <v>0.1740652415</v>
      </c>
      <c r="AN58" s="96"/>
      <c r="AO58" s="96"/>
      <c r="AP58" s="96"/>
      <c r="AQ58" s="96">
        <v>0.3351091095</v>
      </c>
      <c r="AR58" s="96"/>
      <c r="AS58" s="96"/>
      <c r="AT58" s="96"/>
      <c r="AU58" s="95" t="s">
        <v>8</v>
      </c>
      <c r="AV58" s="95" t="s">
        <v>8</v>
      </c>
      <c r="AW58" s="95" t="s">
        <v>8</v>
      </c>
      <c r="AX58" s="95" t="s">
        <v>8</v>
      </c>
      <c r="AY58" s="95" t="s">
        <v>8</v>
      </c>
      <c r="AZ58" s="95"/>
      <c r="BA58" s="95"/>
      <c r="BB58" s="95"/>
      <c r="BC58" s="107" t="s">
        <v>8</v>
      </c>
      <c r="BD58" s="108">
        <v>24.6</v>
      </c>
      <c r="BE58" s="108">
        <v>24.2</v>
      </c>
      <c r="BF58" s="108">
        <v>27.8</v>
      </c>
    </row>
    <row r="59" spans="1:93" x14ac:dyDescent="0.3">
      <c r="A59" s="10"/>
      <c r="B59" t="s">
        <v>67</v>
      </c>
      <c r="C59" s="95">
        <v>13941</v>
      </c>
      <c r="D59" s="105">
        <v>197</v>
      </c>
      <c r="E59" s="106">
        <v>83.303527126000006</v>
      </c>
      <c r="F59" s="96">
        <v>81.316495988</v>
      </c>
      <c r="G59" s="96">
        <v>85.290558265000001</v>
      </c>
      <c r="H59" s="96">
        <v>1.027772997</v>
      </c>
      <c r="I59" s="98">
        <v>1.0137913972000001</v>
      </c>
      <c r="J59" s="96">
        <v>0.38024848579999998</v>
      </c>
      <c r="K59" s="96"/>
      <c r="L59" s="96" t="s">
        <v>8</v>
      </c>
      <c r="M59" s="96"/>
      <c r="N59" s="96"/>
      <c r="O59" s="95">
        <v>13794</v>
      </c>
      <c r="P59" s="105">
        <v>195</v>
      </c>
      <c r="Q59" s="106">
        <v>82.666439517000001</v>
      </c>
      <c r="R59" s="96">
        <v>80.494653838000005</v>
      </c>
      <c r="S59" s="96">
        <v>84.838225197</v>
      </c>
      <c r="T59" s="96">
        <v>1.2277834855</v>
      </c>
      <c r="U59" s="98">
        <v>1.1080539181</v>
      </c>
      <c r="V59" s="96">
        <v>0.89527159980000004</v>
      </c>
      <c r="W59" s="96"/>
      <c r="X59" s="96" t="s">
        <v>8</v>
      </c>
      <c r="Y59" s="96"/>
      <c r="Z59" s="96"/>
      <c r="AA59" s="95">
        <v>13672</v>
      </c>
      <c r="AB59" s="105">
        <v>196</v>
      </c>
      <c r="AC59" s="106">
        <v>80.600199258999993</v>
      </c>
      <c r="AD59" s="96">
        <v>77.669008051000006</v>
      </c>
      <c r="AE59" s="96">
        <v>83.531390467999998</v>
      </c>
      <c r="AF59" s="96">
        <v>2.2365373547999998</v>
      </c>
      <c r="AG59" s="98">
        <v>1.4955057188000001</v>
      </c>
      <c r="AH59" s="96">
        <v>0.13834177040000001</v>
      </c>
      <c r="AI59" s="96"/>
      <c r="AJ59" s="96" t="s">
        <v>8</v>
      </c>
      <c r="AK59" s="96"/>
      <c r="AL59" s="96"/>
      <c r="AM59" s="96">
        <v>0.26694529490000002</v>
      </c>
      <c r="AN59" s="96"/>
      <c r="AO59" s="96"/>
      <c r="AP59" s="96"/>
      <c r="AQ59" s="96">
        <v>0.6714187922</v>
      </c>
      <c r="AR59" s="96"/>
      <c r="AS59" s="96"/>
      <c r="AT59" s="96"/>
      <c r="AU59" s="95" t="s">
        <v>8</v>
      </c>
      <c r="AV59" s="95" t="s">
        <v>8</v>
      </c>
      <c r="AW59" s="95" t="s">
        <v>8</v>
      </c>
      <c r="AX59" s="95" t="s">
        <v>8</v>
      </c>
      <c r="AY59" s="95" t="s">
        <v>8</v>
      </c>
      <c r="AZ59" s="95"/>
      <c r="BA59" s="95"/>
      <c r="BB59" s="95"/>
      <c r="BC59" s="107" t="s">
        <v>8</v>
      </c>
      <c r="BD59" s="108">
        <v>39.4</v>
      </c>
      <c r="BE59" s="108">
        <v>39</v>
      </c>
      <c r="BF59" s="108">
        <v>39.200000000000003</v>
      </c>
    </row>
    <row r="60" spans="1:93" x14ac:dyDescent="0.3">
      <c r="A60" s="10"/>
      <c r="B60" t="s">
        <v>65</v>
      </c>
      <c r="C60" s="95">
        <v>28832</v>
      </c>
      <c r="D60" s="105">
        <v>262</v>
      </c>
      <c r="E60" s="106">
        <v>83.696593308000004</v>
      </c>
      <c r="F60" s="96">
        <v>81.843323501</v>
      </c>
      <c r="G60" s="96">
        <v>85.549863114000004</v>
      </c>
      <c r="H60" s="96">
        <v>0.89405689710000003</v>
      </c>
      <c r="I60" s="98">
        <v>0.94554581959999995</v>
      </c>
      <c r="J60" s="96">
        <v>0.1755941607</v>
      </c>
      <c r="K60" s="96"/>
      <c r="L60" s="96" t="s">
        <v>8</v>
      </c>
      <c r="M60" s="96"/>
      <c r="N60" s="96"/>
      <c r="O60" s="95">
        <v>30188</v>
      </c>
      <c r="P60" s="105">
        <v>299</v>
      </c>
      <c r="Q60" s="106">
        <v>82.447003421000005</v>
      </c>
      <c r="R60" s="96">
        <v>80.936967456999994</v>
      </c>
      <c r="S60" s="96">
        <v>83.957039385000002</v>
      </c>
      <c r="T60" s="96">
        <v>0.59355701080000001</v>
      </c>
      <c r="U60" s="98">
        <v>0.77042651230000003</v>
      </c>
      <c r="V60" s="96">
        <v>0.63682134560000003</v>
      </c>
      <c r="W60" s="96"/>
      <c r="X60" s="96" t="s">
        <v>8</v>
      </c>
      <c r="Y60" s="96"/>
      <c r="Z60" s="96"/>
      <c r="AA60" s="95">
        <v>31076</v>
      </c>
      <c r="AB60" s="105">
        <v>274</v>
      </c>
      <c r="AC60" s="106">
        <v>82.708822702999996</v>
      </c>
      <c r="AD60" s="96">
        <v>80.932261646000001</v>
      </c>
      <c r="AE60" s="96">
        <v>84.485383759000001</v>
      </c>
      <c r="AF60" s="96">
        <v>0.82157673580000001</v>
      </c>
      <c r="AG60" s="98">
        <v>0.90640870240000004</v>
      </c>
      <c r="AH60" s="96">
        <v>0.90308860219999998</v>
      </c>
      <c r="AI60" s="96"/>
      <c r="AJ60" s="96" t="s">
        <v>8</v>
      </c>
      <c r="AK60" s="96"/>
      <c r="AL60" s="96"/>
      <c r="AM60" s="96">
        <v>0.82580004760000003</v>
      </c>
      <c r="AN60" s="96"/>
      <c r="AO60" s="96"/>
      <c r="AP60" s="96"/>
      <c r="AQ60" s="96">
        <v>0.3055875622</v>
      </c>
      <c r="AR60" s="96"/>
      <c r="AS60" s="96"/>
      <c r="AT60" s="96"/>
      <c r="AU60" s="95" t="s">
        <v>8</v>
      </c>
      <c r="AV60" s="95" t="s">
        <v>8</v>
      </c>
      <c r="AW60" s="95" t="s">
        <v>8</v>
      </c>
      <c r="AX60" s="95" t="s">
        <v>8</v>
      </c>
      <c r="AY60" s="95" t="s">
        <v>8</v>
      </c>
      <c r="AZ60" s="95"/>
      <c r="BA60" s="95"/>
      <c r="BB60" s="95"/>
      <c r="BC60" s="107" t="s">
        <v>8</v>
      </c>
      <c r="BD60" s="108">
        <v>52.4</v>
      </c>
      <c r="BE60" s="108">
        <v>59.8</v>
      </c>
      <c r="BF60" s="108">
        <v>54.8</v>
      </c>
    </row>
    <row r="61" spans="1:93" x14ac:dyDescent="0.3">
      <c r="A61" s="10"/>
      <c r="B61" t="s">
        <v>63</v>
      </c>
      <c r="C61" s="95">
        <v>35251</v>
      </c>
      <c r="D61" s="105">
        <v>357</v>
      </c>
      <c r="E61" s="106">
        <v>83.412785392999993</v>
      </c>
      <c r="F61" s="96">
        <v>81.957583454000002</v>
      </c>
      <c r="G61" s="96">
        <v>84.867987330999995</v>
      </c>
      <c r="H61" s="96">
        <v>0.55123195599999997</v>
      </c>
      <c r="I61" s="98">
        <v>0.74244996870000002</v>
      </c>
      <c r="J61" s="96">
        <v>0.17991979499999999</v>
      </c>
      <c r="K61" s="96"/>
      <c r="L61" s="96" t="s">
        <v>8</v>
      </c>
      <c r="M61" s="96"/>
      <c r="N61" s="96"/>
      <c r="O61" s="95">
        <v>35488</v>
      </c>
      <c r="P61" s="105">
        <v>335</v>
      </c>
      <c r="Q61" s="106">
        <v>84.267626813000007</v>
      </c>
      <c r="R61" s="96">
        <v>82.899165808000006</v>
      </c>
      <c r="S61" s="96">
        <v>85.636087817999993</v>
      </c>
      <c r="T61" s="96">
        <v>0.48747540639999998</v>
      </c>
      <c r="U61" s="98">
        <v>0.69819439009999995</v>
      </c>
      <c r="V61" s="96">
        <v>3.8393234200000001E-2</v>
      </c>
      <c r="W61" s="96"/>
      <c r="X61" s="96" t="s">
        <v>8</v>
      </c>
      <c r="Y61" s="96"/>
      <c r="Z61" s="96"/>
      <c r="AA61" s="95">
        <v>35108</v>
      </c>
      <c r="AB61" s="105">
        <v>387</v>
      </c>
      <c r="AC61" s="106">
        <v>81.073369675999999</v>
      </c>
      <c r="AD61" s="96">
        <v>79.582323689000006</v>
      </c>
      <c r="AE61" s="96">
        <v>82.564415662000002</v>
      </c>
      <c r="AF61" s="96">
        <v>0.5787219213</v>
      </c>
      <c r="AG61" s="98">
        <v>0.76073774810000006</v>
      </c>
      <c r="AH61" s="96">
        <v>2.2416423899999999E-2</v>
      </c>
      <c r="AI61" s="96"/>
      <c r="AJ61" s="96" t="s">
        <v>8</v>
      </c>
      <c r="AK61" s="96"/>
      <c r="AL61" s="96"/>
      <c r="AM61" s="96">
        <v>1.9780599999999998E-3</v>
      </c>
      <c r="AN61" s="96"/>
      <c r="AO61" s="96"/>
      <c r="AP61" s="96"/>
      <c r="AQ61" s="96">
        <v>0.40160265569999998</v>
      </c>
      <c r="AR61" s="96"/>
      <c r="AS61" s="96"/>
      <c r="AT61" s="96"/>
      <c r="AU61" s="95" t="s">
        <v>8</v>
      </c>
      <c r="AV61" s="95" t="s">
        <v>8</v>
      </c>
      <c r="AW61" s="95" t="s">
        <v>8</v>
      </c>
      <c r="AX61" s="95" t="s">
        <v>8</v>
      </c>
      <c r="AY61" s="95" t="s">
        <v>384</v>
      </c>
      <c r="AZ61" s="95"/>
      <c r="BA61" s="95"/>
      <c r="BB61" s="95"/>
      <c r="BC61" s="107" t="s">
        <v>193</v>
      </c>
      <c r="BD61" s="108">
        <v>71.400000000000006</v>
      </c>
      <c r="BE61" s="108">
        <v>67</v>
      </c>
      <c r="BF61" s="108">
        <v>77.400000000000006</v>
      </c>
    </row>
    <row r="62" spans="1:93" x14ac:dyDescent="0.3">
      <c r="A62" s="10"/>
      <c r="B62" t="s">
        <v>66</v>
      </c>
      <c r="C62" s="95">
        <v>29907</v>
      </c>
      <c r="D62" s="105">
        <v>332</v>
      </c>
      <c r="E62" s="106">
        <v>82.947710231000002</v>
      </c>
      <c r="F62" s="96">
        <v>81.266117836999996</v>
      </c>
      <c r="G62" s="96">
        <v>84.629302624000005</v>
      </c>
      <c r="H62" s="96">
        <v>0.73608730160000002</v>
      </c>
      <c r="I62" s="98">
        <v>0.85795530279999999</v>
      </c>
      <c r="J62" s="96">
        <v>0.53352148909999997</v>
      </c>
      <c r="K62" s="96"/>
      <c r="L62" s="96" t="s">
        <v>8</v>
      </c>
      <c r="M62" s="96"/>
      <c r="N62" s="96"/>
      <c r="O62" s="95">
        <v>29639</v>
      </c>
      <c r="P62" s="105">
        <v>354</v>
      </c>
      <c r="Q62" s="106">
        <v>82.027204768000004</v>
      </c>
      <c r="R62" s="96">
        <v>80.483852739</v>
      </c>
      <c r="S62" s="96">
        <v>83.570556797999998</v>
      </c>
      <c r="T62" s="96">
        <v>0.62003735090000001</v>
      </c>
      <c r="U62" s="98">
        <v>0.78742450490000004</v>
      </c>
      <c r="V62" s="96">
        <v>0.32094561620000001</v>
      </c>
      <c r="W62" s="96"/>
      <c r="X62" s="96" t="s">
        <v>8</v>
      </c>
      <c r="Y62" s="96"/>
      <c r="Z62" s="96"/>
      <c r="AA62" s="95">
        <v>29234</v>
      </c>
      <c r="AB62" s="105">
        <v>297</v>
      </c>
      <c r="AC62" s="106">
        <v>82.704937744999995</v>
      </c>
      <c r="AD62" s="96">
        <v>80.919212014999999</v>
      </c>
      <c r="AE62" s="96">
        <v>84.490663475000005</v>
      </c>
      <c r="AF62" s="96">
        <v>0.83007506809999998</v>
      </c>
      <c r="AG62" s="98">
        <v>0.91108455600000005</v>
      </c>
      <c r="AH62" s="96">
        <v>0.90021589599999996</v>
      </c>
      <c r="AI62" s="96"/>
      <c r="AJ62" s="96" t="s">
        <v>8</v>
      </c>
      <c r="AK62" s="96"/>
      <c r="AL62" s="96"/>
      <c r="AM62" s="96">
        <v>0.57356782120000005</v>
      </c>
      <c r="AN62" s="96"/>
      <c r="AO62" s="96"/>
      <c r="AP62" s="96"/>
      <c r="AQ62" s="96">
        <v>0.42926271580000003</v>
      </c>
      <c r="AR62" s="96"/>
      <c r="AS62" s="96"/>
      <c r="AT62" s="96"/>
      <c r="AU62" s="95" t="s">
        <v>8</v>
      </c>
      <c r="AV62" s="95" t="s">
        <v>8</v>
      </c>
      <c r="AW62" s="95" t="s">
        <v>8</v>
      </c>
      <c r="AX62" s="95" t="s">
        <v>8</v>
      </c>
      <c r="AY62" s="95" t="s">
        <v>8</v>
      </c>
      <c r="AZ62" s="95"/>
      <c r="BA62" s="95"/>
      <c r="BB62" s="95"/>
      <c r="BC62" s="107" t="s">
        <v>8</v>
      </c>
      <c r="BD62" s="108">
        <v>66.400000000000006</v>
      </c>
      <c r="BE62" s="108">
        <v>70.8</v>
      </c>
      <c r="BF62" s="108">
        <v>59.4</v>
      </c>
    </row>
    <row r="63" spans="1:93" x14ac:dyDescent="0.3">
      <c r="A63" s="10"/>
      <c r="B63" t="s">
        <v>68</v>
      </c>
      <c r="C63" s="95">
        <v>23645</v>
      </c>
      <c r="D63" s="105">
        <v>305</v>
      </c>
      <c r="E63" s="106">
        <v>83.245110048000001</v>
      </c>
      <c r="F63" s="96">
        <v>81.229162411999994</v>
      </c>
      <c r="G63" s="96">
        <v>85.261057683999994</v>
      </c>
      <c r="H63" s="96">
        <v>1.0579042248999999</v>
      </c>
      <c r="I63" s="98">
        <v>1.0285447122</v>
      </c>
      <c r="J63" s="96">
        <v>0.41890734489999998</v>
      </c>
      <c r="K63" s="96"/>
      <c r="L63" s="96" t="s">
        <v>8</v>
      </c>
      <c r="M63" s="96"/>
      <c r="N63" s="96"/>
      <c r="O63" s="95">
        <v>23730</v>
      </c>
      <c r="P63" s="105">
        <v>308</v>
      </c>
      <c r="Q63" s="106">
        <v>82.651425758000002</v>
      </c>
      <c r="R63" s="96">
        <v>80.740877127000005</v>
      </c>
      <c r="S63" s="96">
        <v>84.561974389</v>
      </c>
      <c r="T63" s="96">
        <v>0.95017598700000006</v>
      </c>
      <c r="U63" s="98">
        <v>0.97476970969999999</v>
      </c>
      <c r="V63" s="96">
        <v>0.869040692</v>
      </c>
      <c r="W63" s="96"/>
      <c r="X63" s="96" t="s">
        <v>8</v>
      </c>
      <c r="Y63" s="96"/>
      <c r="Z63" s="96"/>
      <c r="AA63" s="95">
        <v>24392</v>
      </c>
      <c r="AB63" s="105">
        <v>329</v>
      </c>
      <c r="AC63" s="106">
        <v>80.330070289999995</v>
      </c>
      <c r="AD63" s="96">
        <v>78.426282197000006</v>
      </c>
      <c r="AE63" s="96">
        <v>82.233858382999998</v>
      </c>
      <c r="AF63" s="96">
        <v>0.94346342750000001</v>
      </c>
      <c r="AG63" s="98">
        <v>0.97132045560000002</v>
      </c>
      <c r="AH63" s="96">
        <v>1.0629438999999999E-2</v>
      </c>
      <c r="AI63" s="96"/>
      <c r="AJ63" s="96" t="s">
        <v>8</v>
      </c>
      <c r="AK63" s="96"/>
      <c r="AL63" s="96"/>
      <c r="AM63" s="96">
        <v>9.1619841800000004E-2</v>
      </c>
      <c r="AN63" s="96"/>
      <c r="AO63" s="96"/>
      <c r="AP63" s="96"/>
      <c r="AQ63" s="96">
        <v>0.67525067650000004</v>
      </c>
      <c r="AR63" s="96"/>
      <c r="AS63" s="96"/>
      <c r="AT63" s="96"/>
      <c r="AU63" s="95" t="s">
        <v>8</v>
      </c>
      <c r="AV63" s="95" t="s">
        <v>8</v>
      </c>
      <c r="AW63" s="95" t="s">
        <v>8</v>
      </c>
      <c r="AX63" s="95" t="s">
        <v>8</v>
      </c>
      <c r="AY63" s="95" t="s">
        <v>8</v>
      </c>
      <c r="AZ63" s="95"/>
      <c r="BA63" s="95"/>
      <c r="BB63" s="95"/>
      <c r="BC63" s="107" t="s">
        <v>8</v>
      </c>
      <c r="BD63" s="108">
        <v>61</v>
      </c>
      <c r="BE63" s="108">
        <v>61.6</v>
      </c>
      <c r="BF63" s="108">
        <v>65.8</v>
      </c>
    </row>
    <row r="64" spans="1:93" x14ac:dyDescent="0.3">
      <c r="A64" s="10"/>
      <c r="B64" t="s">
        <v>71</v>
      </c>
      <c r="C64" s="95">
        <v>13604</v>
      </c>
      <c r="D64" s="105">
        <v>199</v>
      </c>
      <c r="E64" s="106">
        <v>80.134073287000007</v>
      </c>
      <c r="F64" s="96">
        <v>77.411989456000001</v>
      </c>
      <c r="G64" s="96">
        <v>82.856157117999999</v>
      </c>
      <c r="H64" s="96">
        <v>1.9288162175000001</v>
      </c>
      <c r="I64" s="98">
        <v>1.3888182809</v>
      </c>
      <c r="J64" s="96">
        <v>0.1017046905</v>
      </c>
      <c r="K64" s="96"/>
      <c r="L64" s="96" t="s">
        <v>8</v>
      </c>
      <c r="M64" s="96"/>
      <c r="N64" s="96"/>
      <c r="O64" s="95">
        <v>13804</v>
      </c>
      <c r="P64" s="105">
        <v>187</v>
      </c>
      <c r="Q64" s="106">
        <v>81.887247317999993</v>
      </c>
      <c r="R64" s="96">
        <v>79.474268491000004</v>
      </c>
      <c r="S64" s="96">
        <v>84.300226144999996</v>
      </c>
      <c r="T64" s="96">
        <v>1.5156358858000001</v>
      </c>
      <c r="U64" s="98">
        <v>1.2311116464</v>
      </c>
      <c r="V64" s="96">
        <v>0.45316399899999998</v>
      </c>
      <c r="W64" s="96"/>
      <c r="X64" s="96" t="s">
        <v>8</v>
      </c>
      <c r="Y64" s="96"/>
      <c r="Z64" s="96"/>
      <c r="AA64" s="95">
        <v>14044</v>
      </c>
      <c r="AB64" s="105">
        <v>177</v>
      </c>
      <c r="AC64" s="106">
        <v>81.345468002000004</v>
      </c>
      <c r="AD64" s="96">
        <v>79.086020402000003</v>
      </c>
      <c r="AE64" s="96">
        <v>83.604915602000005</v>
      </c>
      <c r="AF64" s="96">
        <v>1.3289003167</v>
      </c>
      <c r="AG64" s="98">
        <v>1.1527793877000001</v>
      </c>
      <c r="AH64" s="96">
        <v>0.20202955010000001</v>
      </c>
      <c r="AI64" s="96"/>
      <c r="AJ64" s="96" t="s">
        <v>8</v>
      </c>
      <c r="AK64" s="96"/>
      <c r="AL64" s="96"/>
      <c r="AM64" s="96">
        <v>0.74803576859999998</v>
      </c>
      <c r="AN64" s="96"/>
      <c r="AO64" s="96"/>
      <c r="AP64" s="96"/>
      <c r="AQ64" s="96">
        <v>0.34484422860000002</v>
      </c>
      <c r="AR64" s="96"/>
      <c r="AS64" s="96"/>
      <c r="AT64" s="96"/>
      <c r="AU64" s="95" t="s">
        <v>8</v>
      </c>
      <c r="AV64" s="95" t="s">
        <v>8</v>
      </c>
      <c r="AW64" s="95" t="s">
        <v>8</v>
      </c>
      <c r="AX64" s="95" t="s">
        <v>8</v>
      </c>
      <c r="AY64" s="95" t="s">
        <v>8</v>
      </c>
      <c r="AZ64" s="95"/>
      <c r="BA64" s="95"/>
      <c r="BB64" s="95"/>
      <c r="BC64" s="107" t="s">
        <v>8</v>
      </c>
      <c r="BD64" s="108">
        <v>39.799999999999997</v>
      </c>
      <c r="BE64" s="108">
        <v>37.4</v>
      </c>
      <c r="BF64" s="108">
        <v>35.4</v>
      </c>
    </row>
    <row r="65" spans="1:93" x14ac:dyDescent="0.3">
      <c r="A65" s="10"/>
      <c r="B65" t="s">
        <v>70</v>
      </c>
      <c r="C65" s="95">
        <v>17114</v>
      </c>
      <c r="D65" s="105">
        <v>187</v>
      </c>
      <c r="E65" s="106">
        <v>82.552770155000005</v>
      </c>
      <c r="F65" s="96">
        <v>80.231385344000003</v>
      </c>
      <c r="G65" s="96">
        <v>84.874154966000006</v>
      </c>
      <c r="H65" s="96">
        <v>1.4027559974999999</v>
      </c>
      <c r="I65" s="98">
        <v>1.1843800055</v>
      </c>
      <c r="J65" s="96">
        <v>0.90499028910000001</v>
      </c>
      <c r="K65" s="96"/>
      <c r="L65" s="96" t="s">
        <v>8</v>
      </c>
      <c r="M65" s="96"/>
      <c r="N65" s="96"/>
      <c r="O65" s="95">
        <v>18133</v>
      </c>
      <c r="P65" s="105">
        <v>203</v>
      </c>
      <c r="Q65" s="106">
        <v>80.777789850000005</v>
      </c>
      <c r="R65" s="96">
        <v>78.359927756000005</v>
      </c>
      <c r="S65" s="96">
        <v>83.195651944000005</v>
      </c>
      <c r="T65" s="96">
        <v>1.5217766309</v>
      </c>
      <c r="U65" s="98">
        <v>1.2336031090999999</v>
      </c>
      <c r="V65" s="96">
        <v>9.9730565899999998E-2</v>
      </c>
      <c r="W65" s="96"/>
      <c r="X65" s="96" t="s">
        <v>8</v>
      </c>
      <c r="Y65" s="96"/>
      <c r="Z65" s="96"/>
      <c r="AA65" s="95">
        <v>18859</v>
      </c>
      <c r="AB65" s="105">
        <v>201</v>
      </c>
      <c r="AC65" s="106">
        <v>82.854882816</v>
      </c>
      <c r="AD65" s="96">
        <v>80.860777618</v>
      </c>
      <c r="AE65" s="96">
        <v>84.848988015000003</v>
      </c>
      <c r="AF65" s="96">
        <v>1.0351040043999999</v>
      </c>
      <c r="AG65" s="98">
        <v>1.0174006115000001</v>
      </c>
      <c r="AH65" s="96">
        <v>0.97242083599999996</v>
      </c>
      <c r="AI65" s="96"/>
      <c r="AJ65" s="96" t="s">
        <v>8</v>
      </c>
      <c r="AK65" s="96"/>
      <c r="AL65" s="96"/>
      <c r="AM65" s="96">
        <v>0.19395259579999999</v>
      </c>
      <c r="AN65" s="96"/>
      <c r="AO65" s="96"/>
      <c r="AP65" s="96"/>
      <c r="AQ65" s="96">
        <v>0.29930571849999998</v>
      </c>
      <c r="AR65" s="96"/>
      <c r="AS65" s="96"/>
      <c r="AT65" s="96"/>
      <c r="AU65" s="95" t="s">
        <v>8</v>
      </c>
      <c r="AV65" s="95" t="s">
        <v>8</v>
      </c>
      <c r="AW65" s="95" t="s">
        <v>8</v>
      </c>
      <c r="AX65" s="95" t="s">
        <v>8</v>
      </c>
      <c r="AY65" s="95" t="s">
        <v>8</v>
      </c>
      <c r="AZ65" s="95"/>
      <c r="BA65" s="95"/>
      <c r="BB65" s="95"/>
      <c r="BC65" s="107" t="s">
        <v>8</v>
      </c>
      <c r="BD65" s="108">
        <v>37.4</v>
      </c>
      <c r="BE65" s="108">
        <v>40.6</v>
      </c>
      <c r="BF65" s="108">
        <v>40.200000000000003</v>
      </c>
    </row>
    <row r="66" spans="1:93" x14ac:dyDescent="0.3">
      <c r="A66" s="10"/>
      <c r="B66" t="s">
        <v>69</v>
      </c>
      <c r="C66" s="95">
        <v>18059</v>
      </c>
      <c r="D66" s="105">
        <v>165</v>
      </c>
      <c r="E66" s="106">
        <v>80.637891185000001</v>
      </c>
      <c r="F66" s="96">
        <v>78.302424083999995</v>
      </c>
      <c r="G66" s="96">
        <v>82.973358286000007</v>
      </c>
      <c r="H66" s="96">
        <v>1.4198267857</v>
      </c>
      <c r="I66" s="98">
        <v>1.1915648474</v>
      </c>
      <c r="J66" s="96">
        <v>0.13765862030000001</v>
      </c>
      <c r="K66" s="96"/>
      <c r="L66" s="96" t="s">
        <v>8</v>
      </c>
      <c r="M66" s="96"/>
      <c r="N66" s="96"/>
      <c r="O66" s="95">
        <v>17903</v>
      </c>
      <c r="P66" s="105">
        <v>184</v>
      </c>
      <c r="Q66" s="106">
        <v>79.338110585999999</v>
      </c>
      <c r="R66" s="96">
        <v>77.033441492999998</v>
      </c>
      <c r="S66" s="96">
        <v>81.642779680000004</v>
      </c>
      <c r="T66" s="96">
        <v>1.3826269341999999</v>
      </c>
      <c r="U66" s="98">
        <v>1.1758515783000001</v>
      </c>
      <c r="V66" s="96">
        <v>3.1956244999999999E-3</v>
      </c>
      <c r="W66" s="96"/>
      <c r="X66" s="96" t="s">
        <v>8</v>
      </c>
      <c r="Y66" s="96"/>
      <c r="Z66" s="96"/>
      <c r="AA66" s="95">
        <v>18058</v>
      </c>
      <c r="AB66" s="105">
        <v>191</v>
      </c>
      <c r="AC66" s="106">
        <v>78.489307878999995</v>
      </c>
      <c r="AD66" s="96">
        <v>76.083107932999994</v>
      </c>
      <c r="AE66" s="96">
        <v>80.895507824999996</v>
      </c>
      <c r="AF66" s="96">
        <v>1.507131971</v>
      </c>
      <c r="AG66" s="98">
        <v>1.2276530336</v>
      </c>
      <c r="AH66" s="96">
        <v>4.3145690000000002E-4</v>
      </c>
      <c r="AI66" s="96"/>
      <c r="AJ66" s="96" t="s">
        <v>8</v>
      </c>
      <c r="AK66" s="96"/>
      <c r="AL66" s="96"/>
      <c r="AM66" s="96">
        <v>0.61755640619999996</v>
      </c>
      <c r="AN66" s="96"/>
      <c r="AO66" s="96"/>
      <c r="AP66" s="96"/>
      <c r="AQ66" s="96">
        <v>0.43749670089999998</v>
      </c>
      <c r="AR66" s="96"/>
      <c r="AS66" s="96"/>
      <c r="AT66" s="96"/>
      <c r="AU66" s="95" t="s">
        <v>8</v>
      </c>
      <c r="AV66" s="95">
        <v>2</v>
      </c>
      <c r="AW66" s="95">
        <v>3</v>
      </c>
      <c r="AX66" s="95" t="s">
        <v>8</v>
      </c>
      <c r="AY66" s="95" t="s">
        <v>8</v>
      </c>
      <c r="AZ66" s="95"/>
      <c r="BA66" s="95"/>
      <c r="BB66" s="95"/>
      <c r="BC66" s="107" t="s">
        <v>180</v>
      </c>
      <c r="BD66" s="108">
        <v>33</v>
      </c>
      <c r="BE66" s="108">
        <v>36.799999999999997</v>
      </c>
      <c r="BF66" s="108">
        <v>38.200000000000003</v>
      </c>
      <c r="BQ66" s="90"/>
      <c r="CC66" s="4"/>
      <c r="CO66" s="4"/>
    </row>
    <row r="67" spans="1:93" x14ac:dyDescent="0.3">
      <c r="A67" s="10"/>
      <c r="B67" t="s">
        <v>107</v>
      </c>
      <c r="C67" s="95">
        <v>22501</v>
      </c>
      <c r="D67" s="105">
        <v>139</v>
      </c>
      <c r="E67" s="106">
        <v>82.302162488999997</v>
      </c>
      <c r="F67" s="96">
        <v>79.901270474</v>
      </c>
      <c r="G67" s="96">
        <v>84.703054503999994</v>
      </c>
      <c r="H67" s="96">
        <v>1.5004900215000001</v>
      </c>
      <c r="I67" s="98">
        <v>1.2249449054999999</v>
      </c>
      <c r="J67" s="96">
        <v>0.92931904779999996</v>
      </c>
      <c r="K67" s="96"/>
      <c r="L67" s="96" t="s">
        <v>8</v>
      </c>
      <c r="M67" s="96"/>
      <c r="N67" s="96"/>
      <c r="O67" s="95">
        <v>21046</v>
      </c>
      <c r="P67" s="105">
        <v>149</v>
      </c>
      <c r="Q67" s="106">
        <v>80.807601970999997</v>
      </c>
      <c r="R67" s="96">
        <v>78.506748621</v>
      </c>
      <c r="S67" s="96">
        <v>83.108455320999994</v>
      </c>
      <c r="T67" s="96">
        <v>1.3780524101</v>
      </c>
      <c r="U67" s="98">
        <v>1.1739047705000001</v>
      </c>
      <c r="V67" s="96">
        <v>8.8349642800000003E-2</v>
      </c>
      <c r="W67" s="96"/>
      <c r="X67" s="96" t="s">
        <v>8</v>
      </c>
      <c r="Y67" s="96"/>
      <c r="Z67" s="96"/>
      <c r="AA67" s="95">
        <v>20395</v>
      </c>
      <c r="AB67" s="105">
        <v>170</v>
      </c>
      <c r="AC67" s="106">
        <v>77.380273222</v>
      </c>
      <c r="AD67" s="96">
        <v>74.659262024</v>
      </c>
      <c r="AE67" s="96">
        <v>80.101284418999995</v>
      </c>
      <c r="AF67" s="96">
        <v>1.9272964225</v>
      </c>
      <c r="AG67" s="98">
        <v>1.3882710191000001</v>
      </c>
      <c r="AH67" s="96">
        <v>9.1623200000000001E-5</v>
      </c>
      <c r="AI67" s="96"/>
      <c r="AJ67" s="96" t="s">
        <v>8</v>
      </c>
      <c r="AK67" s="96"/>
      <c r="AL67" s="96"/>
      <c r="AM67" s="96">
        <v>5.9408885199999997E-2</v>
      </c>
      <c r="AN67" s="96"/>
      <c r="AO67" s="96"/>
      <c r="AP67" s="96"/>
      <c r="AQ67" s="96">
        <v>0.37837131349999997</v>
      </c>
      <c r="AR67" s="96"/>
      <c r="AS67" s="96"/>
      <c r="AT67" s="96"/>
      <c r="AU67" s="95" t="s">
        <v>8</v>
      </c>
      <c r="AV67" s="95" t="s">
        <v>8</v>
      </c>
      <c r="AW67" s="95">
        <v>3</v>
      </c>
      <c r="AX67" s="95" t="s">
        <v>8</v>
      </c>
      <c r="AY67" s="95" t="s">
        <v>8</v>
      </c>
      <c r="AZ67" s="95"/>
      <c r="BA67" s="95"/>
      <c r="BB67" s="95"/>
      <c r="BC67" s="107">
        <v>-3</v>
      </c>
      <c r="BD67" s="108">
        <v>27.8</v>
      </c>
      <c r="BE67" s="108">
        <v>29.8</v>
      </c>
      <c r="BF67" s="108">
        <v>34</v>
      </c>
      <c r="BQ67" s="90"/>
    </row>
    <row r="68" spans="1:93" x14ac:dyDescent="0.3">
      <c r="A68" s="10"/>
      <c r="B68" t="s">
        <v>72</v>
      </c>
      <c r="C68" s="95">
        <v>26251</v>
      </c>
      <c r="D68" s="105">
        <v>408</v>
      </c>
      <c r="E68" s="106">
        <v>77.979787317000003</v>
      </c>
      <c r="F68" s="96">
        <v>76.298508092000006</v>
      </c>
      <c r="G68" s="96">
        <v>79.661066542</v>
      </c>
      <c r="H68" s="96">
        <v>0.73581315940000003</v>
      </c>
      <c r="I68" s="98">
        <v>0.85779552299999995</v>
      </c>
      <c r="J68" s="96">
        <v>2.7142418999999998E-7</v>
      </c>
      <c r="K68" s="96"/>
      <c r="L68" s="96" t="s">
        <v>8</v>
      </c>
      <c r="M68" s="96"/>
      <c r="N68" s="96"/>
      <c r="O68" s="95">
        <v>30717</v>
      </c>
      <c r="P68" s="105">
        <v>400</v>
      </c>
      <c r="Q68" s="106">
        <v>79.011217975999998</v>
      </c>
      <c r="R68" s="96">
        <v>77.466344750999994</v>
      </c>
      <c r="S68" s="96">
        <v>80.556091201000001</v>
      </c>
      <c r="T68" s="96">
        <v>0.62126022520000002</v>
      </c>
      <c r="U68" s="98">
        <v>0.78820062499999999</v>
      </c>
      <c r="V68" s="96">
        <v>1.5958896E-6</v>
      </c>
      <c r="W68" s="96"/>
      <c r="X68" s="96" t="s">
        <v>8</v>
      </c>
      <c r="Y68" s="96"/>
      <c r="Z68" s="96"/>
      <c r="AA68" s="95">
        <v>31002</v>
      </c>
      <c r="AB68" s="105">
        <v>392</v>
      </c>
      <c r="AC68" s="106">
        <v>79.080105633000002</v>
      </c>
      <c r="AD68" s="96">
        <v>77.601312140999994</v>
      </c>
      <c r="AE68" s="96">
        <v>80.558899126</v>
      </c>
      <c r="AF68" s="96">
        <v>0.56924984199999995</v>
      </c>
      <c r="AG68" s="98">
        <v>0.75448647570000005</v>
      </c>
      <c r="AH68" s="96">
        <v>8.2420603000000004E-7</v>
      </c>
      <c r="AI68" s="96"/>
      <c r="AJ68" s="96" t="s">
        <v>8</v>
      </c>
      <c r="AK68" s="96"/>
      <c r="AL68" s="96"/>
      <c r="AM68" s="96">
        <v>0.94965846030000001</v>
      </c>
      <c r="AN68" s="96"/>
      <c r="AO68" s="96"/>
      <c r="AP68" s="96"/>
      <c r="AQ68" s="96">
        <v>0.37594219400000001</v>
      </c>
      <c r="AR68" s="96"/>
      <c r="AS68" s="96"/>
      <c r="AT68" s="96"/>
      <c r="AU68" s="95">
        <v>1</v>
      </c>
      <c r="AV68" s="95">
        <v>2</v>
      </c>
      <c r="AW68" s="95">
        <v>3</v>
      </c>
      <c r="AX68" s="95" t="s">
        <v>8</v>
      </c>
      <c r="AY68" s="95" t="s">
        <v>8</v>
      </c>
      <c r="AZ68" s="95"/>
      <c r="BA68" s="95"/>
      <c r="BB68" s="95"/>
      <c r="BC68" s="107" t="s">
        <v>179</v>
      </c>
      <c r="BD68" s="108">
        <v>81.599999999999994</v>
      </c>
      <c r="BE68" s="108">
        <v>80</v>
      </c>
      <c r="BF68" s="108">
        <v>78.400000000000006</v>
      </c>
    </row>
    <row r="69" spans="1:93" s="3" customFormat="1" x14ac:dyDescent="0.3">
      <c r="A69" s="10"/>
      <c r="B69" s="3" t="s">
        <v>152</v>
      </c>
      <c r="C69" s="101">
        <v>19152</v>
      </c>
      <c r="D69" s="102">
        <v>174</v>
      </c>
      <c r="E69" s="97">
        <v>80.940420438999993</v>
      </c>
      <c r="F69" s="103">
        <v>79.020176272</v>
      </c>
      <c r="G69" s="103">
        <v>82.860664607000004</v>
      </c>
      <c r="H69" s="103">
        <v>0.95984424820000003</v>
      </c>
      <c r="I69" s="104">
        <v>0.97971641210000004</v>
      </c>
      <c r="J69" s="103">
        <v>0.1347000408</v>
      </c>
      <c r="K69" s="103"/>
      <c r="L69" s="103" t="s">
        <v>8</v>
      </c>
      <c r="M69" s="103"/>
      <c r="N69" s="103"/>
      <c r="O69" s="101">
        <v>18770</v>
      </c>
      <c r="P69" s="102">
        <v>163</v>
      </c>
      <c r="Q69" s="97">
        <v>80.999093451999997</v>
      </c>
      <c r="R69" s="103">
        <v>78.975109110999995</v>
      </c>
      <c r="S69" s="103">
        <v>83.023077794000002</v>
      </c>
      <c r="T69" s="103">
        <v>1.0663558447999999</v>
      </c>
      <c r="U69" s="104">
        <v>1.032645072</v>
      </c>
      <c r="V69" s="103">
        <v>7.9926365599999993E-2</v>
      </c>
      <c r="W69" s="103"/>
      <c r="X69" s="103" t="s">
        <v>8</v>
      </c>
      <c r="Y69" s="103"/>
      <c r="Z69" s="103"/>
      <c r="AA69" s="101">
        <v>18413</v>
      </c>
      <c r="AB69" s="102">
        <v>179</v>
      </c>
      <c r="AC69" s="97">
        <v>80.135815507999993</v>
      </c>
      <c r="AD69" s="103">
        <v>77.906587779000006</v>
      </c>
      <c r="AE69" s="103">
        <v>82.365043236000005</v>
      </c>
      <c r="AF69" s="103">
        <v>1.2935902397000001</v>
      </c>
      <c r="AG69" s="104">
        <v>1.1373610859000001</v>
      </c>
      <c r="AH69" s="103">
        <v>1.8571528100000002E-2</v>
      </c>
      <c r="AI69" s="103"/>
      <c r="AJ69" s="103" t="s">
        <v>8</v>
      </c>
      <c r="AK69" s="103"/>
      <c r="AL69" s="103"/>
      <c r="AM69" s="103">
        <v>0.57414838489999998</v>
      </c>
      <c r="AN69" s="103"/>
      <c r="AO69" s="103"/>
      <c r="AP69" s="103"/>
      <c r="AQ69" s="103">
        <v>0.96712132390000005</v>
      </c>
      <c r="AR69" s="103"/>
      <c r="AS69" s="103"/>
      <c r="AT69" s="103"/>
      <c r="AU69" s="101" t="s">
        <v>8</v>
      </c>
      <c r="AV69" s="101" t="s">
        <v>8</v>
      </c>
      <c r="AW69" s="101" t="s">
        <v>8</v>
      </c>
      <c r="AX69" s="101" t="s">
        <v>8</v>
      </c>
      <c r="AY69" s="101" t="s">
        <v>8</v>
      </c>
      <c r="AZ69" s="101"/>
      <c r="BA69" s="101"/>
      <c r="BB69" s="101"/>
      <c r="BC69" s="99" t="s">
        <v>8</v>
      </c>
      <c r="BD69" s="100">
        <v>34.799999999999997</v>
      </c>
      <c r="BE69" s="100">
        <v>32.6</v>
      </c>
      <c r="BF69" s="100">
        <v>35.799999999999997</v>
      </c>
      <c r="BG69" s="43"/>
      <c r="BH69" s="43"/>
      <c r="BI69" s="43"/>
      <c r="BJ69" s="43"/>
      <c r="BK69" s="43"/>
      <c r="BL69" s="43"/>
      <c r="BM69" s="43"/>
      <c r="BN69" s="43"/>
      <c r="BO69" s="43"/>
      <c r="BP69" s="43"/>
      <c r="BQ69" s="43"/>
      <c r="BR69" s="43"/>
      <c r="BS69" s="43"/>
      <c r="BT69" s="43"/>
      <c r="BU69" s="43"/>
      <c r="BV69" s="43"/>
      <c r="BW69" s="43"/>
    </row>
    <row r="70" spans="1:93" x14ac:dyDescent="0.3">
      <c r="A70" s="10"/>
      <c r="B70" t="s">
        <v>151</v>
      </c>
      <c r="C70" s="95" t="s">
        <v>8</v>
      </c>
      <c r="D70" s="105" t="s">
        <v>8</v>
      </c>
      <c r="E70" s="106" t="s">
        <v>8</v>
      </c>
      <c r="F70" s="96" t="s">
        <v>8</v>
      </c>
      <c r="G70" s="96" t="s">
        <v>8</v>
      </c>
      <c r="H70" s="96" t="s">
        <v>8</v>
      </c>
      <c r="I70" s="98" t="s">
        <v>8</v>
      </c>
      <c r="J70" s="96" t="s">
        <v>8</v>
      </c>
      <c r="K70" s="96"/>
      <c r="L70" s="96" t="s">
        <v>413</v>
      </c>
      <c r="M70" s="96"/>
      <c r="N70" s="96"/>
      <c r="O70" s="95">
        <v>3763</v>
      </c>
      <c r="P70" s="105">
        <v>6</v>
      </c>
      <c r="Q70" s="106">
        <v>85.209338759000005</v>
      </c>
      <c r="R70" s="96">
        <v>79.893571695999995</v>
      </c>
      <c r="S70" s="96">
        <v>90.525105822</v>
      </c>
      <c r="T70" s="96">
        <v>7.3556277254999998</v>
      </c>
      <c r="U70" s="98">
        <v>2.7121260527</v>
      </c>
      <c r="V70" s="96">
        <v>0.3770687747</v>
      </c>
      <c r="W70" s="96"/>
      <c r="X70" s="96" t="s">
        <v>8</v>
      </c>
      <c r="Y70" s="96"/>
      <c r="Z70" s="96"/>
      <c r="AA70" s="95">
        <v>3279</v>
      </c>
      <c r="AB70" s="105">
        <v>13</v>
      </c>
      <c r="AC70" s="106">
        <v>76.811076537999995</v>
      </c>
      <c r="AD70" s="96">
        <v>70.277036342000002</v>
      </c>
      <c r="AE70" s="96">
        <v>83.345116734000001</v>
      </c>
      <c r="AF70" s="96">
        <v>11.113515536</v>
      </c>
      <c r="AG70" s="98">
        <v>3.3336939774999998</v>
      </c>
      <c r="AH70" s="96">
        <v>7.1567427200000006E-2</v>
      </c>
      <c r="AI70" s="96"/>
      <c r="AJ70" s="96" t="s">
        <v>8</v>
      </c>
      <c r="AK70" s="96"/>
      <c r="AL70" s="96"/>
      <c r="AM70" s="96">
        <v>5.0679140400000003E-2</v>
      </c>
      <c r="AN70" s="96"/>
      <c r="AO70" s="96"/>
      <c r="AP70" s="96"/>
      <c r="AQ70" s="96" t="s">
        <v>8</v>
      </c>
      <c r="AR70" s="96"/>
      <c r="AS70" s="96"/>
      <c r="AT70" s="96"/>
      <c r="AU70" s="95" t="s">
        <v>8</v>
      </c>
      <c r="AV70" s="95" t="s">
        <v>8</v>
      </c>
      <c r="AW70" s="95" t="s">
        <v>8</v>
      </c>
      <c r="AX70" s="95" t="s">
        <v>8</v>
      </c>
      <c r="AY70" s="95" t="s">
        <v>8</v>
      </c>
      <c r="AZ70" s="95"/>
      <c r="BA70" s="95"/>
      <c r="BB70" s="95"/>
      <c r="BC70" s="107" t="s">
        <v>414</v>
      </c>
      <c r="BD70" s="108" t="s">
        <v>8</v>
      </c>
      <c r="BE70" s="108">
        <v>1.2</v>
      </c>
      <c r="BF70" s="108">
        <v>2.6</v>
      </c>
    </row>
    <row r="71" spans="1:93" x14ac:dyDescent="0.3">
      <c r="A71" s="10"/>
      <c r="B71" t="s">
        <v>153</v>
      </c>
      <c r="C71" s="95">
        <v>35347</v>
      </c>
      <c r="D71" s="105">
        <v>119</v>
      </c>
      <c r="E71" s="106">
        <v>77.505521905999998</v>
      </c>
      <c r="F71" s="96">
        <v>75.625652418000001</v>
      </c>
      <c r="G71" s="96">
        <v>79.385391394999999</v>
      </c>
      <c r="H71" s="96">
        <v>0.91990558469999995</v>
      </c>
      <c r="I71" s="98">
        <v>0.95911708600000001</v>
      </c>
      <c r="J71" s="96">
        <v>3.4705071999999999E-7</v>
      </c>
      <c r="K71" s="96"/>
      <c r="L71" s="96" t="s">
        <v>8</v>
      </c>
      <c r="M71" s="96"/>
      <c r="N71" s="96"/>
      <c r="O71" s="95">
        <v>36453</v>
      </c>
      <c r="P71" s="105">
        <v>113</v>
      </c>
      <c r="Q71" s="106">
        <v>83.744291836000002</v>
      </c>
      <c r="R71" s="96">
        <v>81.369465590000004</v>
      </c>
      <c r="S71" s="96">
        <v>86.119118082</v>
      </c>
      <c r="T71" s="96">
        <v>1.4680861355999999</v>
      </c>
      <c r="U71" s="98">
        <v>1.2116460438000001</v>
      </c>
      <c r="V71" s="96">
        <v>0.44293031789999998</v>
      </c>
      <c r="W71" s="96"/>
      <c r="X71" s="96" t="s">
        <v>8</v>
      </c>
      <c r="Y71" s="96"/>
      <c r="Z71" s="96"/>
      <c r="AA71" s="95">
        <v>36522</v>
      </c>
      <c r="AB71" s="105">
        <v>171</v>
      </c>
      <c r="AC71" s="106">
        <v>78.236975470000004</v>
      </c>
      <c r="AD71" s="96">
        <v>76.358006656000001</v>
      </c>
      <c r="AE71" s="96">
        <v>80.115944283000005</v>
      </c>
      <c r="AF71" s="96">
        <v>0.91902431289999997</v>
      </c>
      <c r="AG71" s="98">
        <v>0.95865755770000005</v>
      </c>
      <c r="AH71" s="96">
        <v>1.8960937E-6</v>
      </c>
      <c r="AI71" s="96"/>
      <c r="AJ71" s="96" t="s">
        <v>8</v>
      </c>
      <c r="AK71" s="96"/>
      <c r="AL71" s="96"/>
      <c r="AM71" s="96">
        <v>3.6449170000000001E-4</v>
      </c>
      <c r="AN71" s="96"/>
      <c r="AO71" s="96"/>
      <c r="AP71" s="96"/>
      <c r="AQ71" s="96">
        <v>5.4088000000000001E-5</v>
      </c>
      <c r="AR71" s="96"/>
      <c r="AS71" s="96"/>
      <c r="AT71" s="96"/>
      <c r="AU71" s="95">
        <v>1</v>
      </c>
      <c r="AV71" s="95" t="s">
        <v>8</v>
      </c>
      <c r="AW71" s="95">
        <v>3</v>
      </c>
      <c r="AX71" s="95" t="s">
        <v>383</v>
      </c>
      <c r="AY71" s="95" t="s">
        <v>384</v>
      </c>
      <c r="AZ71" s="95"/>
      <c r="BA71" s="95"/>
      <c r="BB71" s="95"/>
      <c r="BC71" s="107" t="s">
        <v>385</v>
      </c>
      <c r="BD71" s="108">
        <v>23.8</v>
      </c>
      <c r="BE71" s="108">
        <v>22.6</v>
      </c>
      <c r="BF71" s="108">
        <v>34.200000000000003</v>
      </c>
    </row>
    <row r="72" spans="1:93" x14ac:dyDescent="0.3">
      <c r="A72" s="10"/>
      <c r="B72" t="s">
        <v>154</v>
      </c>
      <c r="C72" s="95">
        <v>27992</v>
      </c>
      <c r="D72" s="105">
        <v>163</v>
      </c>
      <c r="E72" s="106">
        <v>78.475257654000004</v>
      </c>
      <c r="F72" s="96">
        <v>76.665143549000007</v>
      </c>
      <c r="G72" s="96">
        <v>80.285371759</v>
      </c>
      <c r="H72" s="96">
        <v>0.8529032366</v>
      </c>
      <c r="I72" s="98">
        <v>0.92352760469999995</v>
      </c>
      <c r="J72" s="96">
        <v>2.1870099999999999E-5</v>
      </c>
      <c r="K72" s="96"/>
      <c r="L72" s="96" t="s">
        <v>8</v>
      </c>
      <c r="M72" s="96"/>
      <c r="N72" s="96"/>
      <c r="O72" s="95">
        <v>28612</v>
      </c>
      <c r="P72" s="105">
        <v>168</v>
      </c>
      <c r="Q72" s="106">
        <v>79.014035982999999</v>
      </c>
      <c r="R72" s="96">
        <v>77.241151019</v>
      </c>
      <c r="S72" s="96">
        <v>80.786920946999999</v>
      </c>
      <c r="T72" s="96">
        <v>0.8181802104</v>
      </c>
      <c r="U72" s="98">
        <v>0.90453314500000004</v>
      </c>
      <c r="V72" s="96">
        <v>2.8695199999999999E-5</v>
      </c>
      <c r="W72" s="96"/>
      <c r="X72" s="96" t="s">
        <v>8</v>
      </c>
      <c r="Y72" s="96"/>
      <c r="Z72" s="96"/>
      <c r="AA72" s="95">
        <v>28214</v>
      </c>
      <c r="AB72" s="105">
        <v>195</v>
      </c>
      <c r="AC72" s="106">
        <v>77.876409434999999</v>
      </c>
      <c r="AD72" s="96">
        <v>75.911758128000002</v>
      </c>
      <c r="AE72" s="96">
        <v>79.841060741000007</v>
      </c>
      <c r="AF72" s="96">
        <v>1.0047518628000001</v>
      </c>
      <c r="AG72" s="98">
        <v>1.0023731156</v>
      </c>
      <c r="AH72" s="96">
        <v>8.8181995999999995E-7</v>
      </c>
      <c r="AI72" s="96"/>
      <c r="AJ72" s="96" t="s">
        <v>8</v>
      </c>
      <c r="AK72" s="96"/>
      <c r="AL72" s="96"/>
      <c r="AM72" s="96">
        <v>0.3994597668</v>
      </c>
      <c r="AN72" s="96"/>
      <c r="AO72" s="96"/>
      <c r="AP72" s="96"/>
      <c r="AQ72" s="96">
        <v>0.67683639799999995</v>
      </c>
      <c r="AR72" s="96"/>
      <c r="AS72" s="96"/>
      <c r="AT72" s="96"/>
      <c r="AU72" s="95">
        <v>1</v>
      </c>
      <c r="AV72" s="95">
        <v>2</v>
      </c>
      <c r="AW72" s="95">
        <v>3</v>
      </c>
      <c r="AX72" s="95" t="s">
        <v>8</v>
      </c>
      <c r="AY72" s="95" t="s">
        <v>8</v>
      </c>
      <c r="AZ72" s="95"/>
      <c r="BA72" s="95"/>
      <c r="BB72" s="95"/>
      <c r="BC72" s="107" t="s">
        <v>179</v>
      </c>
      <c r="BD72" s="108">
        <v>32.6</v>
      </c>
      <c r="BE72" s="108">
        <v>33.6</v>
      </c>
      <c r="BF72" s="108">
        <v>39</v>
      </c>
    </row>
    <row r="73" spans="1:93" x14ac:dyDescent="0.3">
      <c r="A73" s="10"/>
      <c r="B73" t="s">
        <v>156</v>
      </c>
      <c r="C73" s="95">
        <v>3848</v>
      </c>
      <c r="D73" s="105">
        <v>9</v>
      </c>
      <c r="E73" s="106">
        <v>84.054205705000001</v>
      </c>
      <c r="F73" s="96">
        <v>77.560569220000005</v>
      </c>
      <c r="G73" s="96">
        <v>90.547842191000001</v>
      </c>
      <c r="H73" s="96">
        <v>10.976498023</v>
      </c>
      <c r="I73" s="98">
        <v>3.3130798394999998</v>
      </c>
      <c r="J73" s="96">
        <v>0.62003293569999995</v>
      </c>
      <c r="K73" s="96"/>
      <c r="L73" s="96" t="s">
        <v>8</v>
      </c>
      <c r="M73" s="96"/>
      <c r="N73" s="96"/>
      <c r="O73" s="95">
        <v>3861</v>
      </c>
      <c r="P73" s="105">
        <v>14</v>
      </c>
      <c r="Q73" s="106">
        <v>78.896196271999997</v>
      </c>
      <c r="R73" s="96">
        <v>74.130335517000006</v>
      </c>
      <c r="S73" s="96">
        <v>83.662057025999999</v>
      </c>
      <c r="T73" s="96">
        <v>5.9124918616000004</v>
      </c>
      <c r="U73" s="98">
        <v>2.4315616097000001</v>
      </c>
      <c r="V73" s="96">
        <v>0.10743471</v>
      </c>
      <c r="W73" s="96"/>
      <c r="X73" s="96" t="s">
        <v>8</v>
      </c>
      <c r="Y73" s="96"/>
      <c r="Z73" s="96"/>
      <c r="AA73" s="95">
        <v>3948</v>
      </c>
      <c r="AB73" s="105">
        <v>16</v>
      </c>
      <c r="AC73" s="106">
        <v>77.115994853999993</v>
      </c>
      <c r="AD73" s="96">
        <v>71.212131382999999</v>
      </c>
      <c r="AE73" s="96">
        <v>83.019858325000001</v>
      </c>
      <c r="AF73" s="96">
        <v>9.0731996782</v>
      </c>
      <c r="AG73" s="98">
        <v>3.0121752402999999</v>
      </c>
      <c r="AH73" s="96">
        <v>5.8375035300000003E-2</v>
      </c>
      <c r="AI73" s="96"/>
      <c r="AJ73" s="96" t="s">
        <v>8</v>
      </c>
      <c r="AK73" s="96"/>
      <c r="AL73" s="96"/>
      <c r="AM73" s="96">
        <v>0.64561282669999998</v>
      </c>
      <c r="AN73" s="96"/>
      <c r="AO73" s="96"/>
      <c r="AP73" s="96"/>
      <c r="AQ73" s="96">
        <v>0.20944039950000001</v>
      </c>
      <c r="AR73" s="96"/>
      <c r="AS73" s="96"/>
      <c r="AT73" s="96"/>
      <c r="AU73" s="95" t="s">
        <v>8</v>
      </c>
      <c r="AV73" s="95" t="s">
        <v>8</v>
      </c>
      <c r="AW73" s="95" t="s">
        <v>8</v>
      </c>
      <c r="AX73" s="95" t="s">
        <v>8</v>
      </c>
      <c r="AY73" s="95" t="s">
        <v>8</v>
      </c>
      <c r="AZ73" s="95"/>
      <c r="BA73" s="95"/>
      <c r="BB73" s="95"/>
      <c r="BC73" s="107" t="s">
        <v>8</v>
      </c>
      <c r="BD73" s="108">
        <v>1.8</v>
      </c>
      <c r="BE73" s="108">
        <v>2.8</v>
      </c>
      <c r="BF73" s="108">
        <v>3.2</v>
      </c>
    </row>
    <row r="74" spans="1:93" x14ac:dyDescent="0.3">
      <c r="A74" s="10"/>
      <c r="B74" t="s">
        <v>155</v>
      </c>
      <c r="C74" s="95">
        <v>3422</v>
      </c>
      <c r="D74" s="105">
        <v>18</v>
      </c>
      <c r="E74" s="106">
        <v>76.146291531000003</v>
      </c>
      <c r="F74" s="96">
        <v>70.094349887000007</v>
      </c>
      <c r="G74" s="96">
        <v>82.198233176000002</v>
      </c>
      <c r="H74" s="96">
        <v>9.5340477057000008</v>
      </c>
      <c r="I74" s="98">
        <v>3.0877253286999999</v>
      </c>
      <c r="J74" s="96">
        <v>4.2539099900000002E-2</v>
      </c>
      <c r="K74" s="96"/>
      <c r="L74" s="96" t="s">
        <v>8</v>
      </c>
      <c r="M74" s="96"/>
      <c r="N74" s="96"/>
      <c r="O74" s="95">
        <v>3098</v>
      </c>
      <c r="P74" s="105">
        <v>19</v>
      </c>
      <c r="Q74" s="106">
        <v>75.585850608000001</v>
      </c>
      <c r="R74" s="96">
        <v>70.167142229000007</v>
      </c>
      <c r="S74" s="96">
        <v>81.004558987999999</v>
      </c>
      <c r="T74" s="96">
        <v>7.6432737656</v>
      </c>
      <c r="U74" s="98">
        <v>2.7646471321999999</v>
      </c>
      <c r="V74" s="96">
        <v>8.9766441999999998E-3</v>
      </c>
      <c r="W74" s="96"/>
      <c r="X74" s="96" t="s">
        <v>8</v>
      </c>
      <c r="Y74" s="96"/>
      <c r="Z74" s="96"/>
      <c r="AA74" s="95">
        <v>2861</v>
      </c>
      <c r="AB74" s="105">
        <v>19</v>
      </c>
      <c r="AC74" s="106">
        <v>77.597491879000003</v>
      </c>
      <c r="AD74" s="96">
        <v>70.413593219000006</v>
      </c>
      <c r="AE74" s="96">
        <v>84.781390539</v>
      </c>
      <c r="AF74" s="96">
        <v>13.434089952000001</v>
      </c>
      <c r="AG74" s="98">
        <v>3.6652544184</v>
      </c>
      <c r="AH74" s="96">
        <v>0.15432144170000001</v>
      </c>
      <c r="AI74" s="96"/>
      <c r="AJ74" s="96" t="s">
        <v>8</v>
      </c>
      <c r="AK74" s="96"/>
      <c r="AL74" s="96"/>
      <c r="AM74" s="96">
        <v>0.66126323499999995</v>
      </c>
      <c r="AN74" s="96"/>
      <c r="AO74" s="96"/>
      <c r="AP74" s="96"/>
      <c r="AQ74" s="96">
        <v>0.89243518089999996</v>
      </c>
      <c r="AR74" s="96"/>
      <c r="AS74" s="96"/>
      <c r="AT74" s="96"/>
      <c r="AU74" s="95" t="s">
        <v>8</v>
      </c>
      <c r="AV74" s="95">
        <v>2</v>
      </c>
      <c r="AW74" s="95" t="s">
        <v>8</v>
      </c>
      <c r="AX74" s="95" t="s">
        <v>8</v>
      </c>
      <c r="AY74" s="95" t="s">
        <v>8</v>
      </c>
      <c r="AZ74" s="95"/>
      <c r="BA74" s="95"/>
      <c r="BB74" s="95"/>
      <c r="BC74" s="107">
        <v>-2</v>
      </c>
      <c r="BD74" s="108">
        <v>3.6</v>
      </c>
      <c r="BE74" s="108">
        <v>3.8</v>
      </c>
      <c r="BF74" s="108">
        <v>3.8</v>
      </c>
    </row>
    <row r="75" spans="1:93" x14ac:dyDescent="0.3">
      <c r="A75" s="10"/>
      <c r="B75" t="s">
        <v>157</v>
      </c>
      <c r="C75" s="95">
        <v>4016</v>
      </c>
      <c r="D75" s="105">
        <v>19</v>
      </c>
      <c r="E75" s="106">
        <v>74.711533751999994</v>
      </c>
      <c r="F75" s="96">
        <v>68.492269445999995</v>
      </c>
      <c r="G75" s="96">
        <v>80.930798057999993</v>
      </c>
      <c r="H75" s="96">
        <v>10.068525746000001</v>
      </c>
      <c r="I75" s="98">
        <v>3.1730940336</v>
      </c>
      <c r="J75" s="96">
        <v>1.5279342200000001E-2</v>
      </c>
      <c r="K75" s="96"/>
      <c r="L75" s="96" t="s">
        <v>8</v>
      </c>
      <c r="M75" s="96"/>
      <c r="N75" s="96"/>
      <c r="O75" s="95">
        <v>4217</v>
      </c>
      <c r="P75" s="105">
        <v>13</v>
      </c>
      <c r="Q75" s="106">
        <v>84.554377885999997</v>
      </c>
      <c r="R75" s="96">
        <v>77.968216890999997</v>
      </c>
      <c r="S75" s="96">
        <v>91.140538879999994</v>
      </c>
      <c r="T75" s="96">
        <v>11.291523491</v>
      </c>
      <c r="U75" s="98">
        <v>3.3602862216</v>
      </c>
      <c r="V75" s="96">
        <v>0.60433460930000005</v>
      </c>
      <c r="W75" s="96"/>
      <c r="X75" s="96" t="s">
        <v>8</v>
      </c>
      <c r="Y75" s="96"/>
      <c r="Z75" s="96"/>
      <c r="AA75" s="95">
        <v>4115</v>
      </c>
      <c r="AB75" s="105">
        <v>25</v>
      </c>
      <c r="AC75" s="106">
        <v>71.748867163</v>
      </c>
      <c r="AD75" s="96">
        <v>65.986620610000003</v>
      </c>
      <c r="AE75" s="96">
        <v>77.511113717000001</v>
      </c>
      <c r="AF75" s="96">
        <v>8.6431396669999998</v>
      </c>
      <c r="AG75" s="98">
        <v>2.9399217110000002</v>
      </c>
      <c r="AH75" s="96">
        <v>1.6701260000000001E-4</v>
      </c>
      <c r="AI75" s="96"/>
      <c r="AJ75" s="96" t="s">
        <v>8</v>
      </c>
      <c r="AK75" s="96"/>
      <c r="AL75" s="96"/>
      <c r="AM75" s="96">
        <v>4.1296082E-3</v>
      </c>
      <c r="AN75" s="96"/>
      <c r="AO75" s="96"/>
      <c r="AP75" s="96"/>
      <c r="AQ75" s="96">
        <v>3.3195962699999998E-2</v>
      </c>
      <c r="AR75" s="96"/>
      <c r="AS75" s="96"/>
      <c r="AT75" s="96"/>
      <c r="AU75" s="95" t="s">
        <v>8</v>
      </c>
      <c r="AV75" s="95" t="s">
        <v>8</v>
      </c>
      <c r="AW75" s="95">
        <v>3</v>
      </c>
      <c r="AX75" s="95" t="s">
        <v>383</v>
      </c>
      <c r="AY75" s="95" t="s">
        <v>384</v>
      </c>
      <c r="AZ75" s="95"/>
      <c r="BA75" s="95"/>
      <c r="BB75" s="95"/>
      <c r="BC75" s="107" t="s">
        <v>412</v>
      </c>
      <c r="BD75" s="108">
        <v>3.8</v>
      </c>
      <c r="BE75" s="108">
        <v>2.6</v>
      </c>
      <c r="BF75" s="108">
        <v>5</v>
      </c>
      <c r="BQ75" s="90"/>
      <c r="CC75" s="4"/>
      <c r="CO75" s="4"/>
    </row>
    <row r="76" spans="1:93" x14ac:dyDescent="0.3">
      <c r="A76" s="10"/>
      <c r="B76" t="s">
        <v>158</v>
      </c>
      <c r="C76" s="95">
        <v>11313</v>
      </c>
      <c r="D76" s="105">
        <v>35</v>
      </c>
      <c r="E76" s="106">
        <v>78.804750318999993</v>
      </c>
      <c r="F76" s="96">
        <v>75.135404773999994</v>
      </c>
      <c r="G76" s="96">
        <v>82.474095864000006</v>
      </c>
      <c r="H76" s="96">
        <v>3.5048148499999998</v>
      </c>
      <c r="I76" s="98">
        <v>1.8721150739000001</v>
      </c>
      <c r="J76" s="96">
        <v>5.4295452399999999E-2</v>
      </c>
      <c r="K76" s="96"/>
      <c r="L76" s="96" t="s">
        <v>8</v>
      </c>
      <c r="M76" s="96"/>
      <c r="N76" s="96"/>
      <c r="O76" s="95">
        <v>12417</v>
      </c>
      <c r="P76" s="105">
        <v>52</v>
      </c>
      <c r="Q76" s="106">
        <v>74.820525251000007</v>
      </c>
      <c r="R76" s="96">
        <v>71.916029519999995</v>
      </c>
      <c r="S76" s="96">
        <v>77.725020982999993</v>
      </c>
      <c r="T76" s="96">
        <v>2.1959848641000002</v>
      </c>
      <c r="U76" s="98">
        <v>1.4818855772999999</v>
      </c>
      <c r="V76" s="96">
        <v>7.2220324999999995E-8</v>
      </c>
      <c r="W76" s="96"/>
      <c r="X76" s="96" t="s">
        <v>8</v>
      </c>
      <c r="Y76" s="96"/>
      <c r="Z76" s="96"/>
      <c r="AA76" s="95">
        <v>13574</v>
      </c>
      <c r="AB76" s="105">
        <v>66</v>
      </c>
      <c r="AC76" s="106">
        <v>74.857461232999995</v>
      </c>
      <c r="AD76" s="96">
        <v>71.626179515999993</v>
      </c>
      <c r="AE76" s="96">
        <v>78.088742949999997</v>
      </c>
      <c r="AF76" s="96">
        <v>2.7179252226999999</v>
      </c>
      <c r="AG76" s="98">
        <v>1.6486131209999999</v>
      </c>
      <c r="AH76" s="96">
        <v>1.4064028E-6</v>
      </c>
      <c r="AI76" s="96"/>
      <c r="AJ76" s="96" t="s">
        <v>8</v>
      </c>
      <c r="AK76" s="96"/>
      <c r="AL76" s="96"/>
      <c r="AM76" s="96">
        <v>0.98670598980000002</v>
      </c>
      <c r="AN76" s="96"/>
      <c r="AO76" s="96"/>
      <c r="AP76" s="96"/>
      <c r="AQ76" s="96">
        <v>9.5178596800000001E-2</v>
      </c>
      <c r="AR76" s="96"/>
      <c r="AS76" s="96"/>
      <c r="AT76" s="96"/>
      <c r="AU76" s="95" t="s">
        <v>8</v>
      </c>
      <c r="AV76" s="95">
        <v>2</v>
      </c>
      <c r="AW76" s="95">
        <v>3</v>
      </c>
      <c r="AX76" s="95" t="s">
        <v>8</v>
      </c>
      <c r="AY76" s="95" t="s">
        <v>8</v>
      </c>
      <c r="AZ76" s="95"/>
      <c r="BA76" s="95"/>
      <c r="BB76" s="95"/>
      <c r="BC76" s="107" t="s">
        <v>180</v>
      </c>
      <c r="BD76" s="108">
        <v>7</v>
      </c>
      <c r="BE76" s="108">
        <v>10.4</v>
      </c>
      <c r="BF76" s="108">
        <v>13.2</v>
      </c>
      <c r="BQ76" s="90"/>
      <c r="CC76" s="4"/>
      <c r="CO76" s="4"/>
    </row>
    <row r="77" spans="1:93" x14ac:dyDescent="0.3">
      <c r="A77" s="10"/>
      <c r="B77" t="s">
        <v>161</v>
      </c>
      <c r="C77" s="95">
        <v>13247</v>
      </c>
      <c r="D77" s="105">
        <v>75</v>
      </c>
      <c r="E77" s="106">
        <v>71.044139225999999</v>
      </c>
      <c r="F77" s="96">
        <v>68.598867158999994</v>
      </c>
      <c r="G77" s="96">
        <v>73.489411293000003</v>
      </c>
      <c r="H77" s="96">
        <v>1.5564752919</v>
      </c>
      <c r="I77" s="98">
        <v>1.2475877893</v>
      </c>
      <c r="J77" s="96">
        <v>0</v>
      </c>
      <c r="K77" s="96"/>
      <c r="L77" s="96" t="s">
        <v>8</v>
      </c>
      <c r="M77" s="96"/>
      <c r="N77" s="96"/>
      <c r="O77" s="95">
        <v>13946</v>
      </c>
      <c r="P77" s="105">
        <v>67</v>
      </c>
      <c r="Q77" s="106">
        <v>73.953151857999998</v>
      </c>
      <c r="R77" s="96">
        <v>71.143635341999996</v>
      </c>
      <c r="S77" s="96">
        <v>76.762668375000004</v>
      </c>
      <c r="T77" s="96">
        <v>2.0547123739000002</v>
      </c>
      <c r="U77" s="98">
        <v>1.4334267940000001</v>
      </c>
      <c r="V77" s="96">
        <v>6.7745939999999997E-10</v>
      </c>
      <c r="W77" s="96"/>
      <c r="X77" s="96" t="s">
        <v>8</v>
      </c>
      <c r="Y77" s="96"/>
      <c r="Z77" s="96"/>
      <c r="AA77" s="95">
        <v>14887</v>
      </c>
      <c r="AB77" s="105">
        <v>74</v>
      </c>
      <c r="AC77" s="106">
        <v>74.776327131000002</v>
      </c>
      <c r="AD77" s="96">
        <v>72.029463098999997</v>
      </c>
      <c r="AE77" s="96">
        <v>77.523191163999996</v>
      </c>
      <c r="AF77" s="96">
        <v>1.9640936100999999</v>
      </c>
      <c r="AG77" s="98">
        <v>1.401461241</v>
      </c>
      <c r="AH77" s="96">
        <v>1.0033576E-8</v>
      </c>
      <c r="AI77" s="96"/>
      <c r="AJ77" s="96" t="s">
        <v>8</v>
      </c>
      <c r="AK77" s="96"/>
      <c r="AL77" s="96"/>
      <c r="AM77" s="96">
        <v>0.68134863219999997</v>
      </c>
      <c r="AN77" s="96"/>
      <c r="AO77" s="96"/>
      <c r="AP77" s="96"/>
      <c r="AQ77" s="96">
        <v>0.1258169784</v>
      </c>
      <c r="AR77" s="96"/>
      <c r="AS77" s="96"/>
      <c r="AT77" s="96"/>
      <c r="AU77" s="95">
        <v>1</v>
      </c>
      <c r="AV77" s="95">
        <v>2</v>
      </c>
      <c r="AW77" s="95">
        <v>3</v>
      </c>
      <c r="AX77" s="95" t="s">
        <v>8</v>
      </c>
      <c r="AY77" s="95" t="s">
        <v>8</v>
      </c>
      <c r="AZ77" s="95"/>
      <c r="BA77" s="95"/>
      <c r="BB77" s="95"/>
      <c r="BC77" s="107" t="s">
        <v>179</v>
      </c>
      <c r="BD77" s="108">
        <v>15</v>
      </c>
      <c r="BE77" s="108">
        <v>13.4</v>
      </c>
      <c r="BF77" s="108">
        <v>14.8</v>
      </c>
    </row>
    <row r="78" spans="1:93" x14ac:dyDescent="0.3">
      <c r="A78" s="10"/>
      <c r="B78" t="s">
        <v>159</v>
      </c>
      <c r="C78" s="95">
        <v>9350</v>
      </c>
      <c r="D78" s="105">
        <v>39</v>
      </c>
      <c r="E78" s="106">
        <v>75.322631240000007</v>
      </c>
      <c r="F78" s="96">
        <v>70.602276434999993</v>
      </c>
      <c r="G78" s="96">
        <v>80.042986044000003</v>
      </c>
      <c r="H78" s="96">
        <v>5.8001222087000004</v>
      </c>
      <c r="I78" s="98">
        <v>2.4083442877999999</v>
      </c>
      <c r="J78" s="96">
        <v>3.2656031999999998E-3</v>
      </c>
      <c r="K78" s="96"/>
      <c r="L78" s="96" t="s">
        <v>8</v>
      </c>
      <c r="M78" s="96"/>
      <c r="N78" s="96"/>
      <c r="O78" s="95">
        <v>10155</v>
      </c>
      <c r="P78" s="105">
        <v>38</v>
      </c>
      <c r="Q78" s="106">
        <v>75.581802150000001</v>
      </c>
      <c r="R78" s="96">
        <v>72.17883338</v>
      </c>
      <c r="S78" s="96">
        <v>78.984770918999999</v>
      </c>
      <c r="T78" s="96">
        <v>3.0144201492999998</v>
      </c>
      <c r="U78" s="98">
        <v>1.7362085558</v>
      </c>
      <c r="V78" s="96">
        <v>3.1764899999999998E-5</v>
      </c>
      <c r="W78" s="96"/>
      <c r="X78" s="96" t="s">
        <v>8</v>
      </c>
      <c r="Y78" s="96"/>
      <c r="Z78" s="96"/>
      <c r="AA78" s="95">
        <v>10482</v>
      </c>
      <c r="AB78" s="105">
        <v>53</v>
      </c>
      <c r="AC78" s="106">
        <v>73.785776423000002</v>
      </c>
      <c r="AD78" s="96">
        <v>70.236291988000005</v>
      </c>
      <c r="AE78" s="96">
        <v>77.335260857999998</v>
      </c>
      <c r="AF78" s="96">
        <v>3.2795813602999999</v>
      </c>
      <c r="AG78" s="98">
        <v>1.8109614463999999</v>
      </c>
      <c r="AH78" s="96">
        <v>6.2379372999999998E-7</v>
      </c>
      <c r="AI78" s="96"/>
      <c r="AJ78" s="96" t="s">
        <v>8</v>
      </c>
      <c r="AK78" s="96"/>
      <c r="AL78" s="96"/>
      <c r="AM78" s="96">
        <v>0.47405638680000001</v>
      </c>
      <c r="AN78" s="96"/>
      <c r="AO78" s="96"/>
      <c r="AP78" s="96"/>
      <c r="AQ78" s="96">
        <v>0.93043750759999999</v>
      </c>
      <c r="AR78" s="96"/>
      <c r="AS78" s="96"/>
      <c r="AT78" s="96"/>
      <c r="AU78" s="95">
        <v>1</v>
      </c>
      <c r="AV78" s="95">
        <v>2</v>
      </c>
      <c r="AW78" s="95">
        <v>3</v>
      </c>
      <c r="AX78" s="95" t="s">
        <v>8</v>
      </c>
      <c r="AY78" s="95" t="s">
        <v>8</v>
      </c>
      <c r="AZ78" s="95"/>
      <c r="BA78" s="95"/>
      <c r="BB78" s="95"/>
      <c r="BC78" s="107" t="s">
        <v>179</v>
      </c>
      <c r="BD78" s="108">
        <v>7.8</v>
      </c>
      <c r="BE78" s="108">
        <v>7.6</v>
      </c>
      <c r="BF78" s="108">
        <v>10.6</v>
      </c>
      <c r="BQ78" s="90"/>
      <c r="CO78" s="4"/>
    </row>
    <row r="79" spans="1:93" x14ac:dyDescent="0.3">
      <c r="A79" s="10"/>
      <c r="B79" t="s">
        <v>160</v>
      </c>
      <c r="C79" s="95">
        <v>9882</v>
      </c>
      <c r="D79" s="105">
        <v>36</v>
      </c>
      <c r="E79" s="106">
        <v>79.815579635000006</v>
      </c>
      <c r="F79" s="96">
        <v>76.170203350999998</v>
      </c>
      <c r="G79" s="96">
        <v>83.460955920000004</v>
      </c>
      <c r="H79" s="96">
        <v>3.4591754097999998</v>
      </c>
      <c r="I79" s="98">
        <v>1.8598858593000001</v>
      </c>
      <c r="J79" s="96">
        <v>0.16327461009999999</v>
      </c>
      <c r="K79" s="96"/>
      <c r="L79" s="96" t="s">
        <v>8</v>
      </c>
      <c r="M79" s="96"/>
      <c r="N79" s="96"/>
      <c r="O79" s="95">
        <v>10365</v>
      </c>
      <c r="P79" s="105">
        <v>48</v>
      </c>
      <c r="Q79" s="106">
        <v>75.360590809000001</v>
      </c>
      <c r="R79" s="96">
        <v>71.441495677000006</v>
      </c>
      <c r="S79" s="96">
        <v>79.279685940999997</v>
      </c>
      <c r="T79" s="96">
        <v>3.9981535432999999</v>
      </c>
      <c r="U79" s="98">
        <v>1.9995383325</v>
      </c>
      <c r="V79" s="96">
        <v>1.961012E-4</v>
      </c>
      <c r="W79" s="96"/>
      <c r="X79" s="96" t="s">
        <v>8</v>
      </c>
      <c r="Y79" s="96"/>
      <c r="Z79" s="96"/>
      <c r="AA79" s="95">
        <v>10837</v>
      </c>
      <c r="AB79" s="105">
        <v>72</v>
      </c>
      <c r="AC79" s="106">
        <v>70.857377972999998</v>
      </c>
      <c r="AD79" s="96">
        <v>66.819752988000005</v>
      </c>
      <c r="AE79" s="96">
        <v>74.895002958000006</v>
      </c>
      <c r="AF79" s="96">
        <v>4.2436525195000003</v>
      </c>
      <c r="AG79" s="98">
        <v>2.0600127474000001</v>
      </c>
      <c r="AH79" s="96">
        <v>6.5283602999999997E-9</v>
      </c>
      <c r="AI79" s="96"/>
      <c r="AJ79" s="96" t="s">
        <v>8</v>
      </c>
      <c r="AK79" s="96"/>
      <c r="AL79" s="96"/>
      <c r="AM79" s="96">
        <v>0.1167419578</v>
      </c>
      <c r="AN79" s="96"/>
      <c r="AO79" s="96"/>
      <c r="AP79" s="96"/>
      <c r="AQ79" s="96">
        <v>0.10281029310000001</v>
      </c>
      <c r="AR79" s="96"/>
      <c r="AS79" s="96"/>
      <c r="AT79" s="96"/>
      <c r="AU79" s="95" t="s">
        <v>8</v>
      </c>
      <c r="AV79" s="95">
        <v>2</v>
      </c>
      <c r="AW79" s="95">
        <v>3</v>
      </c>
      <c r="AX79" s="95" t="s">
        <v>8</v>
      </c>
      <c r="AY79" s="95" t="s">
        <v>8</v>
      </c>
      <c r="AZ79" s="95"/>
      <c r="BA79" s="95"/>
      <c r="BB79" s="95"/>
      <c r="BC79" s="107" t="s">
        <v>180</v>
      </c>
      <c r="BD79" s="108">
        <v>7.2</v>
      </c>
      <c r="BE79" s="108">
        <v>9.6</v>
      </c>
      <c r="BF79" s="108">
        <v>14.4</v>
      </c>
      <c r="BQ79" s="90"/>
      <c r="CC79" s="4"/>
      <c r="CO79" s="4"/>
    </row>
    <row r="80" spans="1:93" x14ac:dyDescent="0.3">
      <c r="A80" s="10"/>
      <c r="B80" t="s">
        <v>122</v>
      </c>
      <c r="C80" s="95">
        <v>7815</v>
      </c>
      <c r="D80" s="105">
        <v>46</v>
      </c>
      <c r="E80" s="106">
        <v>69.801567817999995</v>
      </c>
      <c r="F80" s="96">
        <v>65.993164617000005</v>
      </c>
      <c r="G80" s="96">
        <v>73.609971017999996</v>
      </c>
      <c r="H80" s="96">
        <v>3.7754932673999999</v>
      </c>
      <c r="I80" s="98">
        <v>1.9430628572999999</v>
      </c>
      <c r="J80" s="96">
        <v>8.9510620000000005E-11</v>
      </c>
      <c r="K80" s="96"/>
      <c r="L80" s="96" t="s">
        <v>8</v>
      </c>
      <c r="M80" s="96"/>
      <c r="N80" s="96"/>
      <c r="O80" s="95">
        <v>8093</v>
      </c>
      <c r="P80" s="105">
        <v>44</v>
      </c>
      <c r="Q80" s="106">
        <v>71.548882770999995</v>
      </c>
      <c r="R80" s="96">
        <v>68.042376838999999</v>
      </c>
      <c r="S80" s="96">
        <v>75.055388703000006</v>
      </c>
      <c r="T80" s="96">
        <v>3.2006413609000002</v>
      </c>
      <c r="U80" s="98">
        <v>1.7890336388000001</v>
      </c>
      <c r="V80" s="96">
        <v>3.1772979999999999E-10</v>
      </c>
      <c r="W80" s="96"/>
      <c r="X80" s="96" t="s">
        <v>8</v>
      </c>
      <c r="Y80" s="96"/>
      <c r="Z80" s="96"/>
      <c r="AA80" s="95">
        <v>8085</v>
      </c>
      <c r="AB80" s="105">
        <v>54</v>
      </c>
      <c r="AC80" s="106">
        <v>70.405064580000001</v>
      </c>
      <c r="AD80" s="96">
        <v>67.134248323999998</v>
      </c>
      <c r="AE80" s="96">
        <v>73.675880836000005</v>
      </c>
      <c r="AF80" s="96">
        <v>2.7848393846000001</v>
      </c>
      <c r="AG80" s="98">
        <v>1.668783804</v>
      </c>
      <c r="AH80" s="96">
        <v>1.0791369999999999E-13</v>
      </c>
      <c r="AI80" s="96"/>
      <c r="AJ80" s="96" t="s">
        <v>8</v>
      </c>
      <c r="AK80" s="96"/>
      <c r="AL80" s="96"/>
      <c r="AM80" s="96">
        <v>0.64012227610000005</v>
      </c>
      <c r="AN80" s="96"/>
      <c r="AO80" s="96"/>
      <c r="AP80" s="96"/>
      <c r="AQ80" s="96">
        <v>0.50825859299999998</v>
      </c>
      <c r="AR80" s="96"/>
      <c r="AS80" s="96"/>
      <c r="AT80" s="96"/>
      <c r="AU80" s="95">
        <v>1</v>
      </c>
      <c r="AV80" s="95">
        <v>2</v>
      </c>
      <c r="AW80" s="95">
        <v>3</v>
      </c>
      <c r="AX80" s="95" t="s">
        <v>8</v>
      </c>
      <c r="AY80" s="95" t="s">
        <v>8</v>
      </c>
      <c r="AZ80" s="95"/>
      <c r="BA80" s="95"/>
      <c r="BB80" s="95"/>
      <c r="BC80" s="107" t="s">
        <v>179</v>
      </c>
      <c r="BD80" s="108">
        <v>9.1999999999999993</v>
      </c>
      <c r="BE80" s="108">
        <v>8.8000000000000007</v>
      </c>
      <c r="BF80" s="108">
        <v>10.8</v>
      </c>
    </row>
    <row r="81" spans="1:93" x14ac:dyDescent="0.3">
      <c r="A81" s="10"/>
      <c r="B81" t="s">
        <v>163</v>
      </c>
      <c r="C81" s="95">
        <v>4287</v>
      </c>
      <c r="D81" s="105">
        <v>16</v>
      </c>
      <c r="E81" s="106">
        <v>76.995459702000005</v>
      </c>
      <c r="F81" s="96">
        <v>69.877741534999998</v>
      </c>
      <c r="G81" s="96">
        <v>84.113177868999998</v>
      </c>
      <c r="H81" s="96">
        <v>13.187711345</v>
      </c>
      <c r="I81" s="98">
        <v>3.6314888606000002</v>
      </c>
      <c r="J81" s="96">
        <v>0.135985892</v>
      </c>
      <c r="K81" s="96"/>
      <c r="L81" s="96" t="s">
        <v>8</v>
      </c>
      <c r="M81" s="96"/>
      <c r="N81" s="96"/>
      <c r="O81" s="95">
        <v>4697</v>
      </c>
      <c r="P81" s="105">
        <v>26</v>
      </c>
      <c r="Q81" s="106">
        <v>68.793147892999997</v>
      </c>
      <c r="R81" s="96">
        <v>62.982857598000002</v>
      </c>
      <c r="S81" s="96">
        <v>74.603438189000002</v>
      </c>
      <c r="T81" s="96">
        <v>8.7878678984</v>
      </c>
      <c r="U81" s="98">
        <v>2.9644338242999999</v>
      </c>
      <c r="V81" s="96">
        <v>2.2723592999999998E-6</v>
      </c>
      <c r="W81" s="96"/>
      <c r="X81" s="96" t="s">
        <v>8</v>
      </c>
      <c r="Y81" s="96"/>
      <c r="Z81" s="96"/>
      <c r="AA81" s="95">
        <v>4811</v>
      </c>
      <c r="AB81" s="105">
        <v>25</v>
      </c>
      <c r="AC81" s="106">
        <v>72.307174145999994</v>
      </c>
      <c r="AD81" s="96">
        <v>66.507344521999997</v>
      </c>
      <c r="AE81" s="96">
        <v>78.107003770000006</v>
      </c>
      <c r="AF81" s="96">
        <v>8.7562535574000009</v>
      </c>
      <c r="AG81" s="98">
        <v>2.9590967468999998</v>
      </c>
      <c r="AH81" s="96">
        <v>3.8330100000000001E-4</v>
      </c>
      <c r="AI81" s="96"/>
      <c r="AJ81" s="96" t="s">
        <v>8</v>
      </c>
      <c r="AK81" s="96"/>
      <c r="AL81" s="96"/>
      <c r="AM81" s="96">
        <v>0.40149399590000001</v>
      </c>
      <c r="AN81" s="96"/>
      <c r="AO81" s="96"/>
      <c r="AP81" s="96"/>
      <c r="AQ81" s="96">
        <v>8.0168342700000006E-2</v>
      </c>
      <c r="AR81" s="96"/>
      <c r="AS81" s="96"/>
      <c r="AT81" s="96"/>
      <c r="AU81" s="95" t="s">
        <v>8</v>
      </c>
      <c r="AV81" s="95">
        <v>2</v>
      </c>
      <c r="AW81" s="95">
        <v>3</v>
      </c>
      <c r="AX81" s="95" t="s">
        <v>8</v>
      </c>
      <c r="AY81" s="95" t="s">
        <v>8</v>
      </c>
      <c r="AZ81" s="95"/>
      <c r="BA81" s="95"/>
      <c r="BB81" s="95"/>
      <c r="BC81" s="107" t="s">
        <v>180</v>
      </c>
      <c r="BD81" s="108">
        <v>3.2</v>
      </c>
      <c r="BE81" s="108">
        <v>5.2</v>
      </c>
      <c r="BF81" s="108">
        <v>5</v>
      </c>
      <c r="BQ81" s="90"/>
      <c r="CC81" s="4"/>
      <c r="CO81" s="4"/>
    </row>
    <row r="82" spans="1:93" x14ac:dyDescent="0.3">
      <c r="A82" s="10"/>
      <c r="B82" t="s">
        <v>162</v>
      </c>
      <c r="C82" s="95">
        <v>19189</v>
      </c>
      <c r="D82" s="105">
        <v>73</v>
      </c>
      <c r="E82" s="106">
        <v>74.471809252</v>
      </c>
      <c r="F82" s="96">
        <v>71.593986301000001</v>
      </c>
      <c r="G82" s="96">
        <v>77.349632202999999</v>
      </c>
      <c r="H82" s="96">
        <v>2.1558373951999998</v>
      </c>
      <c r="I82" s="98">
        <v>1.4682770158</v>
      </c>
      <c r="J82" s="96">
        <v>6.7118756999999999E-8</v>
      </c>
      <c r="K82" s="96"/>
      <c r="L82" s="96" t="s">
        <v>8</v>
      </c>
      <c r="M82" s="96"/>
      <c r="N82" s="96"/>
      <c r="O82" s="95">
        <v>21370</v>
      </c>
      <c r="P82" s="105">
        <v>92</v>
      </c>
      <c r="Q82" s="106">
        <v>75.561724385999995</v>
      </c>
      <c r="R82" s="96">
        <v>71.635214445000003</v>
      </c>
      <c r="S82" s="96">
        <v>79.488234327000001</v>
      </c>
      <c r="T82" s="96">
        <v>4.0132966250999997</v>
      </c>
      <c r="U82" s="98">
        <v>2.0033213983999998</v>
      </c>
      <c r="V82" s="96">
        <v>2.9844790000000001E-4</v>
      </c>
      <c r="W82" s="96"/>
      <c r="X82" s="96" t="s">
        <v>8</v>
      </c>
      <c r="Y82" s="96"/>
      <c r="Z82" s="96"/>
      <c r="AA82" s="95">
        <v>22438</v>
      </c>
      <c r="AB82" s="105">
        <v>115</v>
      </c>
      <c r="AC82" s="106">
        <v>72.246235517000002</v>
      </c>
      <c r="AD82" s="96">
        <v>69.440689098000007</v>
      </c>
      <c r="AE82" s="96">
        <v>75.051781935999998</v>
      </c>
      <c r="AF82" s="96">
        <v>2.0489094931</v>
      </c>
      <c r="AG82" s="98">
        <v>1.4314012341</v>
      </c>
      <c r="AH82" s="96">
        <v>1.6364689999999999E-13</v>
      </c>
      <c r="AI82" s="96"/>
      <c r="AJ82" s="96" t="s">
        <v>8</v>
      </c>
      <c r="AK82" s="96"/>
      <c r="AL82" s="96"/>
      <c r="AM82" s="96">
        <v>0.178115474</v>
      </c>
      <c r="AN82" s="96"/>
      <c r="AO82" s="96"/>
      <c r="AP82" s="96"/>
      <c r="AQ82" s="96">
        <v>0.66079623779999996</v>
      </c>
      <c r="AR82" s="96"/>
      <c r="AS82" s="96"/>
      <c r="AT82" s="96"/>
      <c r="AU82" s="95">
        <v>1</v>
      </c>
      <c r="AV82" s="95">
        <v>2</v>
      </c>
      <c r="AW82" s="95">
        <v>3</v>
      </c>
      <c r="AX82" s="95" t="s">
        <v>8</v>
      </c>
      <c r="AY82" s="95" t="s">
        <v>8</v>
      </c>
      <c r="AZ82" s="95"/>
      <c r="BA82" s="95"/>
      <c r="BB82" s="95"/>
      <c r="BC82" s="107" t="s">
        <v>179</v>
      </c>
      <c r="BD82" s="108">
        <v>14.6</v>
      </c>
      <c r="BE82" s="108">
        <v>18.399999999999999</v>
      </c>
      <c r="BF82" s="108">
        <v>23</v>
      </c>
      <c r="BQ82" s="90"/>
      <c r="CC82" s="4"/>
      <c r="CO82" s="4"/>
    </row>
    <row r="83" spans="1:93" x14ac:dyDescent="0.3">
      <c r="A83" s="10"/>
      <c r="B83" t="s">
        <v>164</v>
      </c>
      <c r="C83" s="95">
        <v>8332</v>
      </c>
      <c r="D83" s="105">
        <v>45</v>
      </c>
      <c r="E83" s="106">
        <v>69.988255846000001</v>
      </c>
      <c r="F83" s="96">
        <v>65.433660794999994</v>
      </c>
      <c r="G83" s="96">
        <v>74.542850896999994</v>
      </c>
      <c r="H83" s="96">
        <v>5.3999208862000003</v>
      </c>
      <c r="I83" s="98">
        <v>2.3237729851000002</v>
      </c>
      <c r="J83" s="96">
        <v>9.1615193000000002E-8</v>
      </c>
      <c r="K83" s="96"/>
      <c r="L83" s="96" t="s">
        <v>8</v>
      </c>
      <c r="M83" s="96"/>
      <c r="N83" s="96"/>
      <c r="O83" s="95">
        <v>8523</v>
      </c>
      <c r="P83" s="105">
        <v>62</v>
      </c>
      <c r="Q83" s="106">
        <v>66.221741690000002</v>
      </c>
      <c r="R83" s="96">
        <v>62.253223468999998</v>
      </c>
      <c r="S83" s="96">
        <v>70.190259912000002</v>
      </c>
      <c r="T83" s="96">
        <v>4.0996295481000002</v>
      </c>
      <c r="U83" s="98">
        <v>2.0247541944999998</v>
      </c>
      <c r="V83" s="96">
        <v>2.2204459999999999E-16</v>
      </c>
      <c r="W83" s="96"/>
      <c r="X83" s="96" t="s">
        <v>8</v>
      </c>
      <c r="Y83" s="96"/>
      <c r="Z83" s="96"/>
      <c r="AA83" s="95">
        <v>8803</v>
      </c>
      <c r="AB83" s="105">
        <v>69</v>
      </c>
      <c r="AC83" s="106">
        <v>69.258118932000002</v>
      </c>
      <c r="AD83" s="96">
        <v>64.035685646000005</v>
      </c>
      <c r="AE83" s="96">
        <v>74.480552218</v>
      </c>
      <c r="AF83" s="96">
        <v>7.0995963725999998</v>
      </c>
      <c r="AG83" s="98">
        <v>2.6645067784999998</v>
      </c>
      <c r="AH83" s="96">
        <v>3.6289885999999999E-7</v>
      </c>
      <c r="AI83" s="96"/>
      <c r="AJ83" s="96" t="s">
        <v>8</v>
      </c>
      <c r="AK83" s="96"/>
      <c r="AL83" s="96"/>
      <c r="AM83" s="96">
        <v>0.36423623059999999</v>
      </c>
      <c r="AN83" s="96"/>
      <c r="AO83" s="96"/>
      <c r="AP83" s="96"/>
      <c r="AQ83" s="96">
        <v>0.22168967479999999</v>
      </c>
      <c r="AR83" s="96"/>
      <c r="AS83" s="96"/>
      <c r="AT83" s="96"/>
      <c r="AU83" s="95">
        <v>1</v>
      </c>
      <c r="AV83" s="95">
        <v>2</v>
      </c>
      <c r="AW83" s="95">
        <v>3</v>
      </c>
      <c r="AX83" s="95" t="s">
        <v>8</v>
      </c>
      <c r="AY83" s="95" t="s">
        <v>8</v>
      </c>
      <c r="AZ83" s="95"/>
      <c r="BA83" s="95"/>
      <c r="BB83" s="95"/>
      <c r="BC83" s="107" t="s">
        <v>179</v>
      </c>
      <c r="BD83" s="108">
        <v>9</v>
      </c>
      <c r="BE83" s="108">
        <v>12.4</v>
      </c>
      <c r="BF83" s="108">
        <v>13.8</v>
      </c>
      <c r="BQ83" s="90"/>
      <c r="CC83" s="4"/>
      <c r="CO83" s="4"/>
    </row>
    <row r="84" spans="1:93" s="3" customFormat="1" x14ac:dyDescent="0.3">
      <c r="A84" s="10" t="s">
        <v>185</v>
      </c>
      <c r="B84" s="3" t="s">
        <v>74</v>
      </c>
      <c r="C84" s="101">
        <v>103689</v>
      </c>
      <c r="D84" s="102">
        <v>416</v>
      </c>
      <c r="E84" s="97">
        <v>87.093997779999995</v>
      </c>
      <c r="F84" s="103">
        <v>86.155464297999998</v>
      </c>
      <c r="G84" s="103">
        <v>88.032531262999996</v>
      </c>
      <c r="H84" s="103">
        <v>0.22929120619999999</v>
      </c>
      <c r="I84" s="104">
        <v>0.47884361349999999</v>
      </c>
      <c r="J84" s="103">
        <v>0</v>
      </c>
      <c r="K84" s="103"/>
      <c r="L84" s="103" t="s">
        <v>8</v>
      </c>
      <c r="M84" s="103"/>
      <c r="N84" s="103"/>
      <c r="O84" s="101">
        <v>137406</v>
      </c>
      <c r="P84" s="102">
        <v>492</v>
      </c>
      <c r="Q84" s="97">
        <v>87.631095103999996</v>
      </c>
      <c r="R84" s="103">
        <v>86.869492018000003</v>
      </c>
      <c r="S84" s="103">
        <v>88.392698190999994</v>
      </c>
      <c r="T84" s="103">
        <v>0.150988979</v>
      </c>
      <c r="U84" s="104">
        <v>0.38857300340000001</v>
      </c>
      <c r="V84" s="103">
        <v>0</v>
      </c>
      <c r="W84" s="103"/>
      <c r="X84" s="103" t="s">
        <v>8</v>
      </c>
      <c r="Y84" s="103"/>
      <c r="Z84" s="103"/>
      <c r="AA84" s="101">
        <v>159836</v>
      </c>
      <c r="AB84" s="102">
        <v>569</v>
      </c>
      <c r="AC84" s="97">
        <v>88.299242203999995</v>
      </c>
      <c r="AD84" s="103">
        <v>87.587022778999994</v>
      </c>
      <c r="AE84" s="103">
        <v>89.011461628999996</v>
      </c>
      <c r="AF84" s="103">
        <v>0.13204303140000001</v>
      </c>
      <c r="AG84" s="104">
        <v>0.36337725770000001</v>
      </c>
      <c r="AH84" s="103">
        <v>0</v>
      </c>
      <c r="AI84" s="103"/>
      <c r="AJ84" s="103" t="s">
        <v>8</v>
      </c>
      <c r="AK84" s="103"/>
      <c r="AL84" s="103"/>
      <c r="AM84" s="103">
        <v>0.20915301620000001</v>
      </c>
      <c r="AN84" s="103"/>
      <c r="AO84" s="103"/>
      <c r="AP84" s="103"/>
      <c r="AQ84" s="103">
        <v>0.38377278510000001</v>
      </c>
      <c r="AR84" s="103"/>
      <c r="AS84" s="103"/>
      <c r="AT84" s="103"/>
      <c r="AU84" s="101">
        <v>1</v>
      </c>
      <c r="AV84" s="101">
        <v>2</v>
      </c>
      <c r="AW84" s="101">
        <v>3</v>
      </c>
      <c r="AX84" s="101" t="s">
        <v>8</v>
      </c>
      <c r="AY84" s="101" t="s">
        <v>8</v>
      </c>
      <c r="AZ84" s="101"/>
      <c r="BA84" s="101"/>
      <c r="BB84" s="101"/>
      <c r="BC84" s="99" t="s">
        <v>179</v>
      </c>
      <c r="BD84" s="100">
        <v>83.2</v>
      </c>
      <c r="BE84" s="100">
        <v>98.4</v>
      </c>
      <c r="BF84" s="100">
        <v>113.8</v>
      </c>
      <c r="BG84" s="43"/>
      <c r="BH84" s="43"/>
      <c r="BI84" s="43"/>
      <c r="BJ84" s="43"/>
      <c r="BK84" s="43"/>
      <c r="BL84" s="43"/>
      <c r="BM84" s="43"/>
      <c r="BN84" s="43"/>
      <c r="BO84" s="43"/>
      <c r="BP84" s="43"/>
      <c r="BQ84" s="43"/>
      <c r="BR84" s="43"/>
      <c r="BS84" s="43"/>
      <c r="BT84" s="43"/>
      <c r="BU84" s="43"/>
      <c r="BV84" s="43"/>
      <c r="BW84" s="43"/>
    </row>
    <row r="85" spans="1:93" x14ac:dyDescent="0.3">
      <c r="A85" s="10"/>
      <c r="B85" t="s">
        <v>75</v>
      </c>
      <c r="C85" s="95">
        <v>84338</v>
      </c>
      <c r="D85" s="105">
        <v>698</v>
      </c>
      <c r="E85" s="106">
        <v>85.518887140000004</v>
      </c>
      <c r="F85" s="96">
        <v>84.629602981999994</v>
      </c>
      <c r="G85" s="96">
        <v>86.408171297999999</v>
      </c>
      <c r="H85" s="96">
        <v>0.20585857809999999</v>
      </c>
      <c r="I85" s="98">
        <v>0.4537164071</v>
      </c>
      <c r="J85" s="96">
        <v>1.5865089999999999E-11</v>
      </c>
      <c r="K85" s="96"/>
      <c r="L85" s="96" t="s">
        <v>8</v>
      </c>
      <c r="M85" s="96"/>
      <c r="N85" s="96"/>
      <c r="O85" s="95">
        <v>89148</v>
      </c>
      <c r="P85" s="105">
        <v>728</v>
      </c>
      <c r="Q85" s="106">
        <v>86.210778804</v>
      </c>
      <c r="R85" s="96">
        <v>85.267682605999994</v>
      </c>
      <c r="S85" s="96">
        <v>87.153875002999996</v>
      </c>
      <c r="T85" s="96">
        <v>0.2315260412</v>
      </c>
      <c r="U85" s="98">
        <v>0.48117152990000001</v>
      </c>
      <c r="V85" s="96">
        <v>3.201439E-12</v>
      </c>
      <c r="W85" s="96"/>
      <c r="X85" s="96" t="s">
        <v>8</v>
      </c>
      <c r="Y85" s="96"/>
      <c r="Z85" s="96"/>
      <c r="AA85" s="95">
        <v>88547</v>
      </c>
      <c r="AB85" s="105">
        <v>819</v>
      </c>
      <c r="AC85" s="106">
        <v>86.702951669000001</v>
      </c>
      <c r="AD85" s="96">
        <v>85.978525031000004</v>
      </c>
      <c r="AE85" s="96">
        <v>87.427378308000002</v>
      </c>
      <c r="AF85" s="96">
        <v>0.13660817219999999</v>
      </c>
      <c r="AG85" s="98">
        <v>0.36960542769999999</v>
      </c>
      <c r="AH85" s="96">
        <v>0</v>
      </c>
      <c r="AI85" s="96"/>
      <c r="AJ85" s="96" t="s">
        <v>8</v>
      </c>
      <c r="AK85" s="96"/>
      <c r="AL85" s="96"/>
      <c r="AM85" s="96">
        <v>0.41726516120000001</v>
      </c>
      <c r="AN85" s="96"/>
      <c r="AO85" s="96"/>
      <c r="AP85" s="96"/>
      <c r="AQ85" s="96">
        <v>0.29547801099999998</v>
      </c>
      <c r="AR85" s="96"/>
      <c r="AS85" s="96"/>
      <c r="AT85" s="96"/>
      <c r="AU85" s="95">
        <v>1</v>
      </c>
      <c r="AV85" s="95">
        <v>2</v>
      </c>
      <c r="AW85" s="95">
        <v>3</v>
      </c>
      <c r="AX85" s="95" t="s">
        <v>8</v>
      </c>
      <c r="AY85" s="95" t="s">
        <v>8</v>
      </c>
      <c r="AZ85" s="95"/>
      <c r="BA85" s="95"/>
      <c r="BB85" s="95"/>
      <c r="BC85" s="107" t="s">
        <v>179</v>
      </c>
      <c r="BD85" s="108">
        <v>139.6</v>
      </c>
      <c r="BE85" s="108">
        <v>145.6</v>
      </c>
      <c r="BF85" s="108">
        <v>163.80000000000001</v>
      </c>
    </row>
    <row r="86" spans="1:93" x14ac:dyDescent="0.3">
      <c r="A86" s="10"/>
      <c r="B86" t="s">
        <v>76</v>
      </c>
      <c r="C86" s="95">
        <v>94979</v>
      </c>
      <c r="D86" s="105">
        <v>1023</v>
      </c>
      <c r="E86" s="106">
        <v>83.157344433999995</v>
      </c>
      <c r="F86" s="96">
        <v>82.355135969000003</v>
      </c>
      <c r="G86" s="96">
        <v>83.959552897999998</v>
      </c>
      <c r="H86" s="96">
        <v>0.16751833099999999</v>
      </c>
      <c r="I86" s="98">
        <v>0.40929003289999999</v>
      </c>
      <c r="J86" s="96">
        <v>7.3842541600000006E-2</v>
      </c>
      <c r="K86" s="96"/>
      <c r="L86" s="96" t="s">
        <v>8</v>
      </c>
      <c r="M86" s="96"/>
      <c r="N86" s="96"/>
      <c r="O86" s="95">
        <v>95709</v>
      </c>
      <c r="P86" s="105">
        <v>1103</v>
      </c>
      <c r="Q86" s="106">
        <v>83.231329478000006</v>
      </c>
      <c r="R86" s="96">
        <v>82.513795306999995</v>
      </c>
      <c r="S86" s="96">
        <v>83.948863648</v>
      </c>
      <c r="T86" s="96">
        <v>0.13402105519999999</v>
      </c>
      <c r="U86" s="98">
        <v>0.36608886239999999</v>
      </c>
      <c r="V86" s="96">
        <v>0.26365583419999999</v>
      </c>
      <c r="W86" s="96"/>
      <c r="X86" s="96" t="s">
        <v>8</v>
      </c>
      <c r="Y86" s="96"/>
      <c r="Z86" s="96"/>
      <c r="AA86" s="95">
        <v>101200</v>
      </c>
      <c r="AB86" s="105">
        <v>1147</v>
      </c>
      <c r="AC86" s="106">
        <v>83.885974228999999</v>
      </c>
      <c r="AD86" s="96">
        <v>83.133612357000004</v>
      </c>
      <c r="AE86" s="96">
        <v>84.638336100999993</v>
      </c>
      <c r="AF86" s="96">
        <v>0.1473470392</v>
      </c>
      <c r="AG86" s="98">
        <v>0.38385809780000002</v>
      </c>
      <c r="AH86" s="96">
        <v>6.5024106999999999E-3</v>
      </c>
      <c r="AI86" s="96"/>
      <c r="AJ86" s="96" t="s">
        <v>8</v>
      </c>
      <c r="AK86" s="96"/>
      <c r="AL86" s="96"/>
      <c r="AM86" s="96">
        <v>0.21714667809999999</v>
      </c>
      <c r="AN86" s="96"/>
      <c r="AO86" s="96"/>
      <c r="AP86" s="96"/>
      <c r="AQ86" s="96">
        <v>0.89282348769999997</v>
      </c>
      <c r="AR86" s="96"/>
      <c r="AS86" s="96"/>
      <c r="AT86" s="96"/>
      <c r="AU86" s="95" t="s">
        <v>8</v>
      </c>
      <c r="AV86" s="95" t="s">
        <v>8</v>
      </c>
      <c r="AW86" s="95">
        <v>3</v>
      </c>
      <c r="AX86" s="95" t="s">
        <v>8</v>
      </c>
      <c r="AY86" s="95" t="s">
        <v>8</v>
      </c>
      <c r="AZ86" s="95"/>
      <c r="BA86" s="95"/>
      <c r="BB86" s="95"/>
      <c r="BC86" s="107">
        <v>-3</v>
      </c>
      <c r="BD86" s="108">
        <v>204.6</v>
      </c>
      <c r="BE86" s="108">
        <v>220.6</v>
      </c>
      <c r="BF86" s="108">
        <v>229.4</v>
      </c>
    </row>
    <row r="87" spans="1:93" x14ac:dyDescent="0.3">
      <c r="A87" s="10"/>
      <c r="B87" t="s">
        <v>77</v>
      </c>
      <c r="C87" s="95">
        <v>102770</v>
      </c>
      <c r="D87" s="105">
        <v>371</v>
      </c>
      <c r="E87" s="106">
        <v>92.131465837999997</v>
      </c>
      <c r="F87" s="96">
        <v>90.986120686000007</v>
      </c>
      <c r="G87" s="96">
        <v>93.276810990000001</v>
      </c>
      <c r="H87" s="96">
        <v>0.34147634240000002</v>
      </c>
      <c r="I87" s="98">
        <v>0.58435977139999995</v>
      </c>
      <c r="J87" s="96">
        <v>0</v>
      </c>
      <c r="K87" s="96"/>
      <c r="L87" s="96" t="s">
        <v>8</v>
      </c>
      <c r="M87" s="96"/>
      <c r="N87" s="96"/>
      <c r="O87" s="95">
        <v>116541</v>
      </c>
      <c r="P87" s="105">
        <v>443</v>
      </c>
      <c r="Q87" s="106">
        <v>89.015388431000005</v>
      </c>
      <c r="R87" s="96">
        <v>88.210082550999999</v>
      </c>
      <c r="S87" s="96">
        <v>89.820694312000001</v>
      </c>
      <c r="T87" s="96">
        <v>0.1688144422</v>
      </c>
      <c r="U87" s="98">
        <v>0.41087034709999998</v>
      </c>
      <c r="V87" s="96">
        <v>0</v>
      </c>
      <c r="W87" s="96"/>
      <c r="X87" s="96" t="s">
        <v>8</v>
      </c>
      <c r="Y87" s="96"/>
      <c r="Z87" s="96"/>
      <c r="AA87" s="95">
        <v>128406</v>
      </c>
      <c r="AB87" s="105">
        <v>549</v>
      </c>
      <c r="AC87" s="106">
        <v>88.603033101999998</v>
      </c>
      <c r="AD87" s="96">
        <v>87.764663251000002</v>
      </c>
      <c r="AE87" s="96">
        <v>89.441402953999997</v>
      </c>
      <c r="AF87" s="96">
        <v>0.1829612682</v>
      </c>
      <c r="AG87" s="98">
        <v>0.4277397201</v>
      </c>
      <c r="AH87" s="96">
        <v>0</v>
      </c>
      <c r="AI87" s="96"/>
      <c r="AJ87" s="96" t="s">
        <v>8</v>
      </c>
      <c r="AK87" s="96"/>
      <c r="AL87" s="96"/>
      <c r="AM87" s="96">
        <v>0.48690096030000002</v>
      </c>
      <c r="AN87" s="96"/>
      <c r="AO87" s="96"/>
      <c r="AP87" s="96"/>
      <c r="AQ87" s="96">
        <v>1.28798E-5</v>
      </c>
      <c r="AR87" s="96"/>
      <c r="AS87" s="96"/>
      <c r="AT87" s="96"/>
      <c r="AU87" s="95">
        <v>1</v>
      </c>
      <c r="AV87" s="95">
        <v>2</v>
      </c>
      <c r="AW87" s="95">
        <v>3</v>
      </c>
      <c r="AX87" s="95" t="s">
        <v>383</v>
      </c>
      <c r="AY87" s="95" t="s">
        <v>8</v>
      </c>
      <c r="AZ87" s="95"/>
      <c r="BA87" s="95"/>
      <c r="BB87" s="95"/>
      <c r="BC87" s="107" t="s">
        <v>178</v>
      </c>
      <c r="BD87" s="108">
        <v>74.2</v>
      </c>
      <c r="BE87" s="108">
        <v>88.6</v>
      </c>
      <c r="BF87" s="108">
        <v>109.8</v>
      </c>
    </row>
    <row r="88" spans="1:93" x14ac:dyDescent="0.3">
      <c r="A88" s="10"/>
      <c r="B88" t="s">
        <v>78</v>
      </c>
      <c r="C88" s="95">
        <v>40021</v>
      </c>
      <c r="D88" s="105">
        <v>509</v>
      </c>
      <c r="E88" s="106">
        <v>81.509718149999998</v>
      </c>
      <c r="F88" s="96">
        <v>80.093611846000002</v>
      </c>
      <c r="G88" s="96">
        <v>82.925824453999994</v>
      </c>
      <c r="H88" s="96">
        <v>0.52201089749999996</v>
      </c>
      <c r="I88" s="98">
        <v>0.72250321620000002</v>
      </c>
      <c r="J88" s="96">
        <v>0.21515456420000001</v>
      </c>
      <c r="K88" s="96"/>
      <c r="L88" s="96" t="s">
        <v>8</v>
      </c>
      <c r="M88" s="96"/>
      <c r="N88" s="96"/>
      <c r="O88" s="95">
        <v>41898</v>
      </c>
      <c r="P88" s="105">
        <v>447</v>
      </c>
      <c r="Q88" s="106">
        <v>83.996159062999993</v>
      </c>
      <c r="R88" s="96">
        <v>82.599831929999993</v>
      </c>
      <c r="S88" s="96">
        <v>85.392486195999993</v>
      </c>
      <c r="T88" s="96">
        <v>0.50753057670000001</v>
      </c>
      <c r="U88" s="98">
        <v>0.71241180270000004</v>
      </c>
      <c r="V88" s="96">
        <v>9.8720045899999997E-2</v>
      </c>
      <c r="W88" s="96"/>
      <c r="X88" s="96" t="s">
        <v>8</v>
      </c>
      <c r="Y88" s="96"/>
      <c r="Z88" s="96"/>
      <c r="AA88" s="95">
        <v>42324</v>
      </c>
      <c r="AB88" s="105">
        <v>451</v>
      </c>
      <c r="AC88" s="106">
        <v>83.382685394000006</v>
      </c>
      <c r="AD88" s="96">
        <v>81.894041758</v>
      </c>
      <c r="AE88" s="96">
        <v>84.871329031000002</v>
      </c>
      <c r="AF88" s="96">
        <v>0.57685856840000005</v>
      </c>
      <c r="AG88" s="98">
        <v>0.75951205939999999</v>
      </c>
      <c r="AH88" s="96">
        <v>0.46086918719999997</v>
      </c>
      <c r="AI88" s="96"/>
      <c r="AJ88" s="96" t="s">
        <v>8</v>
      </c>
      <c r="AK88" s="96"/>
      <c r="AL88" s="96"/>
      <c r="AM88" s="96">
        <v>0.55578116060000005</v>
      </c>
      <c r="AN88" s="96"/>
      <c r="AO88" s="96"/>
      <c r="AP88" s="96"/>
      <c r="AQ88" s="96">
        <v>1.42654579E-2</v>
      </c>
      <c r="AR88" s="96"/>
      <c r="AS88" s="96"/>
      <c r="AT88" s="96"/>
      <c r="AU88" s="95" t="s">
        <v>8</v>
      </c>
      <c r="AV88" s="95" t="s">
        <v>8</v>
      </c>
      <c r="AW88" s="95" t="s">
        <v>8</v>
      </c>
      <c r="AX88" s="95" t="s">
        <v>383</v>
      </c>
      <c r="AY88" s="95" t="s">
        <v>8</v>
      </c>
      <c r="AZ88" s="95"/>
      <c r="BA88" s="95"/>
      <c r="BB88" s="95"/>
      <c r="BC88" s="107" t="s">
        <v>388</v>
      </c>
      <c r="BD88" s="108">
        <v>101.8</v>
      </c>
      <c r="BE88" s="108">
        <v>89.4</v>
      </c>
      <c r="BF88" s="108">
        <v>90.2</v>
      </c>
    </row>
    <row r="89" spans="1:93" x14ac:dyDescent="0.3">
      <c r="A89" s="10"/>
      <c r="B89" t="s">
        <v>124</v>
      </c>
      <c r="C89" s="95">
        <v>99736</v>
      </c>
      <c r="D89" s="105">
        <v>905</v>
      </c>
      <c r="E89" s="106">
        <v>82.841024304000001</v>
      </c>
      <c r="F89" s="96">
        <v>82.055769010000006</v>
      </c>
      <c r="G89" s="96">
        <v>83.626279597999996</v>
      </c>
      <c r="H89" s="96">
        <v>0.16051277489999999</v>
      </c>
      <c r="I89" s="98">
        <v>0.40064045590000003</v>
      </c>
      <c r="J89" s="96">
        <v>0.29314710789999998</v>
      </c>
      <c r="K89" s="96"/>
      <c r="L89" s="96" t="s">
        <v>8</v>
      </c>
      <c r="M89" s="96"/>
      <c r="N89" s="96"/>
      <c r="O89" s="95">
        <v>109547</v>
      </c>
      <c r="P89" s="105">
        <v>1070</v>
      </c>
      <c r="Q89" s="106">
        <v>83.850734428999999</v>
      </c>
      <c r="R89" s="96">
        <v>83.177537434000001</v>
      </c>
      <c r="S89" s="96">
        <v>84.523931425000001</v>
      </c>
      <c r="T89" s="96">
        <v>0.11797016740000001</v>
      </c>
      <c r="U89" s="98">
        <v>0.34346785489999998</v>
      </c>
      <c r="V89" s="96">
        <v>3.2276978000000001E-3</v>
      </c>
      <c r="W89" s="96"/>
      <c r="X89" s="96" t="s">
        <v>8</v>
      </c>
      <c r="Y89" s="96"/>
      <c r="Z89" s="96"/>
      <c r="AA89" s="95">
        <v>114604</v>
      </c>
      <c r="AB89" s="105">
        <v>1095</v>
      </c>
      <c r="AC89" s="106">
        <v>84.864813501</v>
      </c>
      <c r="AD89" s="96">
        <v>84.203870340999998</v>
      </c>
      <c r="AE89" s="96">
        <v>85.525756659999999</v>
      </c>
      <c r="AF89" s="96">
        <v>0.11371456169999999</v>
      </c>
      <c r="AG89" s="98">
        <v>0.3372158978</v>
      </c>
      <c r="AH89" s="96">
        <v>3.5062783999999999E-9</v>
      </c>
      <c r="AI89" s="96"/>
      <c r="AJ89" s="96" t="s">
        <v>8</v>
      </c>
      <c r="AK89" s="96"/>
      <c r="AL89" s="96"/>
      <c r="AM89" s="96">
        <v>3.5135001300000003E-2</v>
      </c>
      <c r="AN89" s="96"/>
      <c r="AO89" s="96"/>
      <c r="AP89" s="96"/>
      <c r="AQ89" s="96">
        <v>5.5701574900000002E-2</v>
      </c>
      <c r="AR89" s="96"/>
      <c r="AS89" s="96"/>
      <c r="AT89" s="96"/>
      <c r="AU89" s="95" t="s">
        <v>8</v>
      </c>
      <c r="AV89" s="95">
        <v>2</v>
      </c>
      <c r="AW89" s="95">
        <v>3</v>
      </c>
      <c r="AX89" s="95" t="s">
        <v>8</v>
      </c>
      <c r="AY89" s="95" t="s">
        <v>384</v>
      </c>
      <c r="AZ89" s="95"/>
      <c r="BA89" s="95"/>
      <c r="BB89" s="95"/>
      <c r="BC89" s="107" t="s">
        <v>415</v>
      </c>
      <c r="BD89" s="108">
        <v>181</v>
      </c>
      <c r="BE89" s="108">
        <v>214</v>
      </c>
      <c r="BF89" s="108">
        <v>219</v>
      </c>
    </row>
    <row r="90" spans="1:93" x14ac:dyDescent="0.3">
      <c r="A90" s="10"/>
      <c r="B90" t="s">
        <v>125</v>
      </c>
      <c r="C90" s="95">
        <v>70330</v>
      </c>
      <c r="D90" s="105">
        <v>505</v>
      </c>
      <c r="E90" s="106">
        <v>86.639069277999994</v>
      </c>
      <c r="F90" s="96">
        <v>85.50760554</v>
      </c>
      <c r="G90" s="96">
        <v>87.770533017000005</v>
      </c>
      <c r="H90" s="96">
        <v>0.33324921699999999</v>
      </c>
      <c r="I90" s="98">
        <v>0.57727741769999996</v>
      </c>
      <c r="J90" s="96">
        <v>4.1433519999999999E-13</v>
      </c>
      <c r="K90" s="96"/>
      <c r="L90" s="96" t="s">
        <v>8</v>
      </c>
      <c r="M90" s="96"/>
      <c r="N90" s="96"/>
      <c r="O90" s="95">
        <v>72677</v>
      </c>
      <c r="P90" s="105">
        <v>506</v>
      </c>
      <c r="Q90" s="106">
        <v>86.181476341999996</v>
      </c>
      <c r="R90" s="96">
        <v>85.158276963000006</v>
      </c>
      <c r="S90" s="96">
        <v>87.204675722000005</v>
      </c>
      <c r="T90" s="96">
        <v>0.27252628330000001</v>
      </c>
      <c r="U90" s="98">
        <v>0.52204049969999999</v>
      </c>
      <c r="V90" s="96">
        <v>1.7674790000000001E-10</v>
      </c>
      <c r="W90" s="96"/>
      <c r="X90" s="96" t="s">
        <v>8</v>
      </c>
      <c r="Y90" s="96"/>
      <c r="Z90" s="96"/>
      <c r="AA90" s="95">
        <v>73452</v>
      </c>
      <c r="AB90" s="105">
        <v>471</v>
      </c>
      <c r="AC90" s="106">
        <v>88.787318607000003</v>
      </c>
      <c r="AD90" s="96">
        <v>87.673581431000002</v>
      </c>
      <c r="AE90" s="96">
        <v>89.901055783000004</v>
      </c>
      <c r="AF90" s="96">
        <v>0.32288902990000001</v>
      </c>
      <c r="AG90" s="98">
        <v>0.56823325309999995</v>
      </c>
      <c r="AH90" s="96">
        <v>0</v>
      </c>
      <c r="AI90" s="96"/>
      <c r="AJ90" s="96" t="s">
        <v>8</v>
      </c>
      <c r="AK90" s="96"/>
      <c r="AL90" s="96"/>
      <c r="AM90" s="96">
        <v>7.3266420000000002E-4</v>
      </c>
      <c r="AN90" s="96"/>
      <c r="AO90" s="96"/>
      <c r="AP90" s="96"/>
      <c r="AQ90" s="96">
        <v>0.55658124399999998</v>
      </c>
      <c r="AR90" s="96"/>
      <c r="AS90" s="96"/>
      <c r="AT90" s="96"/>
      <c r="AU90" s="95">
        <v>1</v>
      </c>
      <c r="AV90" s="95">
        <v>2</v>
      </c>
      <c r="AW90" s="95">
        <v>3</v>
      </c>
      <c r="AX90" s="95" t="s">
        <v>8</v>
      </c>
      <c r="AY90" s="95" t="s">
        <v>384</v>
      </c>
      <c r="AZ90" s="95"/>
      <c r="BA90" s="95"/>
      <c r="BB90" s="95"/>
      <c r="BC90" s="107" t="s">
        <v>183</v>
      </c>
      <c r="BD90" s="108">
        <v>101</v>
      </c>
      <c r="BE90" s="108">
        <v>101.2</v>
      </c>
      <c r="BF90" s="108">
        <v>94.2</v>
      </c>
    </row>
    <row r="91" spans="1:93" x14ac:dyDescent="0.3">
      <c r="A91" s="10"/>
      <c r="B91" t="s">
        <v>79</v>
      </c>
      <c r="C91" s="95">
        <v>88667</v>
      </c>
      <c r="D91" s="105">
        <v>448</v>
      </c>
      <c r="E91" s="106">
        <v>84.898437415000004</v>
      </c>
      <c r="F91" s="96">
        <v>84.025210139999999</v>
      </c>
      <c r="G91" s="96">
        <v>85.771664689999994</v>
      </c>
      <c r="H91" s="96">
        <v>0.1984917414</v>
      </c>
      <c r="I91" s="98">
        <v>0.44552411990000002</v>
      </c>
      <c r="J91" s="96">
        <v>4.0154430000000002E-8</v>
      </c>
      <c r="K91" s="96"/>
      <c r="L91" s="96" t="s">
        <v>8</v>
      </c>
      <c r="M91" s="96"/>
      <c r="N91" s="96"/>
      <c r="O91" s="95">
        <v>98115</v>
      </c>
      <c r="P91" s="105">
        <v>477</v>
      </c>
      <c r="Q91" s="106">
        <v>86.313864682000002</v>
      </c>
      <c r="R91" s="96">
        <v>85.460809814000001</v>
      </c>
      <c r="S91" s="96">
        <v>87.166919548999999</v>
      </c>
      <c r="T91" s="96">
        <v>0.18942695949999999</v>
      </c>
      <c r="U91" s="98">
        <v>0.43523207539999997</v>
      </c>
      <c r="V91" s="96">
        <v>2.4424910000000002E-15</v>
      </c>
      <c r="W91" s="96"/>
      <c r="X91" s="96" t="s">
        <v>8</v>
      </c>
      <c r="Y91" s="96"/>
      <c r="Z91" s="96"/>
      <c r="AA91" s="95">
        <v>105173</v>
      </c>
      <c r="AB91" s="105">
        <v>583</v>
      </c>
      <c r="AC91" s="106">
        <v>85.129073375999994</v>
      </c>
      <c r="AD91" s="96">
        <v>84.261091104000002</v>
      </c>
      <c r="AE91" s="96">
        <v>85.997055648</v>
      </c>
      <c r="AF91" s="96">
        <v>0.19611443789999999</v>
      </c>
      <c r="AG91" s="98">
        <v>0.44284809800000002</v>
      </c>
      <c r="AH91" s="96">
        <v>2.830139E-7</v>
      </c>
      <c r="AI91" s="96"/>
      <c r="AJ91" s="96" t="s">
        <v>8</v>
      </c>
      <c r="AK91" s="96"/>
      <c r="AL91" s="96"/>
      <c r="AM91" s="96">
        <v>5.6375330000000001E-2</v>
      </c>
      <c r="AN91" s="96"/>
      <c r="AO91" s="96"/>
      <c r="AP91" s="96"/>
      <c r="AQ91" s="96">
        <v>2.3052127299999999E-2</v>
      </c>
      <c r="AR91" s="96"/>
      <c r="AS91" s="96"/>
      <c r="AT91" s="96"/>
      <c r="AU91" s="95">
        <v>1</v>
      </c>
      <c r="AV91" s="95">
        <v>2</v>
      </c>
      <c r="AW91" s="95">
        <v>3</v>
      </c>
      <c r="AX91" s="95" t="s">
        <v>383</v>
      </c>
      <c r="AY91" s="95" t="s">
        <v>8</v>
      </c>
      <c r="AZ91" s="95"/>
      <c r="BA91" s="95"/>
      <c r="BB91" s="95"/>
      <c r="BC91" s="107" t="s">
        <v>178</v>
      </c>
      <c r="BD91" s="108">
        <v>89.6</v>
      </c>
      <c r="BE91" s="108">
        <v>95.4</v>
      </c>
      <c r="BF91" s="108">
        <v>116.6</v>
      </c>
    </row>
    <row r="92" spans="1:93" x14ac:dyDescent="0.3">
      <c r="A92" s="10"/>
      <c r="B92" t="s">
        <v>89</v>
      </c>
      <c r="C92" s="95">
        <v>66316</v>
      </c>
      <c r="D92" s="105">
        <v>465</v>
      </c>
      <c r="E92" s="106">
        <v>82.007768202999998</v>
      </c>
      <c r="F92" s="96">
        <v>80.961047378999993</v>
      </c>
      <c r="G92" s="96">
        <v>83.054489028000006</v>
      </c>
      <c r="H92" s="96">
        <v>0.28520004290000001</v>
      </c>
      <c r="I92" s="98">
        <v>0.53404123709999995</v>
      </c>
      <c r="J92" s="96">
        <v>0.4554468713</v>
      </c>
      <c r="K92" s="96"/>
      <c r="L92" s="96" t="s">
        <v>8</v>
      </c>
      <c r="M92" s="96"/>
      <c r="N92" s="96"/>
      <c r="O92" s="95">
        <v>75118</v>
      </c>
      <c r="P92" s="105">
        <v>405</v>
      </c>
      <c r="Q92" s="106">
        <v>85.305934489999999</v>
      </c>
      <c r="R92" s="96">
        <v>84.367629047999998</v>
      </c>
      <c r="S92" s="96">
        <v>86.244239930999996</v>
      </c>
      <c r="T92" s="96">
        <v>0.22917979529999999</v>
      </c>
      <c r="U92" s="98">
        <v>0.47872726609999999</v>
      </c>
      <c r="V92" s="96">
        <v>2.7707154000000001E-7</v>
      </c>
      <c r="W92" s="96"/>
      <c r="X92" s="96" t="s">
        <v>8</v>
      </c>
      <c r="Y92" s="96"/>
      <c r="Z92" s="96"/>
      <c r="AA92" s="95">
        <v>78952</v>
      </c>
      <c r="AB92" s="105">
        <v>472</v>
      </c>
      <c r="AC92" s="106">
        <v>85.309408184999995</v>
      </c>
      <c r="AD92" s="96">
        <v>84.435322396999993</v>
      </c>
      <c r="AE92" s="96">
        <v>86.183493971999994</v>
      </c>
      <c r="AF92" s="96">
        <v>0.19888222720000001</v>
      </c>
      <c r="AG92" s="98">
        <v>0.44596213649999999</v>
      </c>
      <c r="AH92" s="96">
        <v>3.8441947000000001E-8</v>
      </c>
      <c r="AI92" s="96"/>
      <c r="AJ92" s="96" t="s">
        <v>8</v>
      </c>
      <c r="AK92" s="96"/>
      <c r="AL92" s="96"/>
      <c r="AM92" s="96">
        <v>0.99576380109999996</v>
      </c>
      <c r="AN92" s="96"/>
      <c r="AO92" s="96"/>
      <c r="AP92" s="96"/>
      <c r="AQ92" s="96">
        <v>4.2523267999999997E-6</v>
      </c>
      <c r="AR92" s="96"/>
      <c r="AS92" s="96"/>
      <c r="AT92" s="96"/>
      <c r="AU92" s="95" t="s">
        <v>8</v>
      </c>
      <c r="AV92" s="95">
        <v>2</v>
      </c>
      <c r="AW92" s="95">
        <v>3</v>
      </c>
      <c r="AX92" s="95" t="s">
        <v>383</v>
      </c>
      <c r="AY92" s="95" t="s">
        <v>8</v>
      </c>
      <c r="AZ92" s="95"/>
      <c r="BA92" s="95"/>
      <c r="BB92" s="95"/>
      <c r="BC92" s="107" t="s">
        <v>387</v>
      </c>
      <c r="BD92" s="108">
        <v>93</v>
      </c>
      <c r="BE92" s="108">
        <v>81</v>
      </c>
      <c r="BF92" s="108">
        <v>94.4</v>
      </c>
    </row>
    <row r="93" spans="1:93" x14ac:dyDescent="0.3">
      <c r="A93" s="10"/>
      <c r="B93" t="s">
        <v>88</v>
      </c>
      <c r="C93" s="95">
        <v>12621</v>
      </c>
      <c r="D93" s="105">
        <v>300</v>
      </c>
      <c r="E93" s="106">
        <v>76.139895162000002</v>
      </c>
      <c r="F93" s="96">
        <v>73.034787398000006</v>
      </c>
      <c r="G93" s="96">
        <v>79.245002925999998</v>
      </c>
      <c r="H93" s="96">
        <v>2.5098121169000001</v>
      </c>
      <c r="I93" s="98">
        <v>1.5842386553000001</v>
      </c>
      <c r="J93" s="96">
        <v>7.7130800000000004E-5</v>
      </c>
      <c r="K93" s="96"/>
      <c r="L93" s="96" t="s">
        <v>8</v>
      </c>
      <c r="M93" s="96"/>
      <c r="N93" s="96"/>
      <c r="O93" s="95">
        <v>13218</v>
      </c>
      <c r="P93" s="105">
        <v>272</v>
      </c>
      <c r="Q93" s="106">
        <v>78.975778032999997</v>
      </c>
      <c r="R93" s="96">
        <v>77.265170101999999</v>
      </c>
      <c r="S93" s="96">
        <v>80.686385963999996</v>
      </c>
      <c r="T93" s="96">
        <v>0.76170853130000005</v>
      </c>
      <c r="U93" s="98">
        <v>0.87275914850000003</v>
      </c>
      <c r="V93" s="96">
        <v>1.1959399999999999E-5</v>
      </c>
      <c r="W93" s="96"/>
      <c r="X93" s="96" t="s">
        <v>8</v>
      </c>
      <c r="Y93" s="96"/>
      <c r="Z93" s="96"/>
      <c r="AA93" s="95">
        <v>15769</v>
      </c>
      <c r="AB93" s="105">
        <v>285</v>
      </c>
      <c r="AC93" s="106">
        <v>80.975418966999996</v>
      </c>
      <c r="AD93" s="96">
        <v>79.582614918999994</v>
      </c>
      <c r="AE93" s="96">
        <v>82.368223014999998</v>
      </c>
      <c r="AF93" s="96">
        <v>0.50497269769999997</v>
      </c>
      <c r="AG93" s="98">
        <v>0.71061431009999998</v>
      </c>
      <c r="AH93" s="96">
        <v>9.8973823000000002E-3</v>
      </c>
      <c r="AI93" s="96"/>
      <c r="AJ93" s="96" t="s">
        <v>8</v>
      </c>
      <c r="AK93" s="96"/>
      <c r="AL93" s="96"/>
      <c r="AM93" s="96">
        <v>7.5614750999999994E-2</v>
      </c>
      <c r="AN93" s="96"/>
      <c r="AO93" s="96"/>
      <c r="AP93" s="96"/>
      <c r="AQ93" s="96">
        <v>0.1169086039</v>
      </c>
      <c r="AR93" s="96"/>
      <c r="AS93" s="96"/>
      <c r="AT93" s="96"/>
      <c r="AU93" s="95">
        <v>1</v>
      </c>
      <c r="AV93" s="95">
        <v>2</v>
      </c>
      <c r="AW93" s="95">
        <v>3</v>
      </c>
      <c r="AX93" s="95" t="s">
        <v>8</v>
      </c>
      <c r="AY93" s="95" t="s">
        <v>8</v>
      </c>
      <c r="AZ93" s="95"/>
      <c r="BA93" s="95"/>
      <c r="BB93" s="95"/>
      <c r="BC93" s="107" t="s">
        <v>179</v>
      </c>
      <c r="BD93" s="108">
        <v>60</v>
      </c>
      <c r="BE93" s="108">
        <v>54.4</v>
      </c>
      <c r="BF93" s="108">
        <v>57</v>
      </c>
    </row>
    <row r="94" spans="1:93" x14ac:dyDescent="0.3">
      <c r="A94" s="10"/>
      <c r="B94" t="s">
        <v>90</v>
      </c>
      <c r="C94" s="95">
        <v>96470</v>
      </c>
      <c r="D94" s="105">
        <v>746</v>
      </c>
      <c r="E94" s="106">
        <v>84.674044140999996</v>
      </c>
      <c r="F94" s="96">
        <v>83.732682831000005</v>
      </c>
      <c r="G94" s="96">
        <v>85.615405449999997</v>
      </c>
      <c r="H94" s="96">
        <v>0.23067500909999999</v>
      </c>
      <c r="I94" s="98">
        <v>0.48028638239999999</v>
      </c>
      <c r="J94" s="96">
        <v>3.4161882999999999E-6</v>
      </c>
      <c r="K94" s="96"/>
      <c r="L94" s="96" t="s">
        <v>8</v>
      </c>
      <c r="M94" s="96"/>
      <c r="N94" s="96"/>
      <c r="O94" s="95">
        <v>106322</v>
      </c>
      <c r="P94" s="105">
        <v>842</v>
      </c>
      <c r="Q94" s="106">
        <v>84.200019736000002</v>
      </c>
      <c r="R94" s="96">
        <v>83.309939106000002</v>
      </c>
      <c r="S94" s="96">
        <v>85.090100367000005</v>
      </c>
      <c r="T94" s="96">
        <v>0.2062274909</v>
      </c>
      <c r="U94" s="98">
        <v>0.45412277080000002</v>
      </c>
      <c r="V94" s="96">
        <v>2.6152767E-3</v>
      </c>
      <c r="W94" s="96"/>
      <c r="X94" s="96" t="s">
        <v>8</v>
      </c>
      <c r="Y94" s="96"/>
      <c r="Z94" s="96"/>
      <c r="AA94" s="95">
        <v>117342</v>
      </c>
      <c r="AB94" s="105">
        <v>872</v>
      </c>
      <c r="AC94" s="106">
        <v>84.847687668999995</v>
      </c>
      <c r="AD94" s="96">
        <v>84.050092219999996</v>
      </c>
      <c r="AE94" s="96">
        <v>85.645283118999998</v>
      </c>
      <c r="AF94" s="96">
        <v>0.1655972775</v>
      </c>
      <c r="AG94" s="98">
        <v>0.40693645389999999</v>
      </c>
      <c r="AH94" s="96">
        <v>9.9344962999999992E-7</v>
      </c>
      <c r="AI94" s="96"/>
      <c r="AJ94" s="96" t="s">
        <v>8</v>
      </c>
      <c r="AK94" s="96"/>
      <c r="AL94" s="96"/>
      <c r="AM94" s="96">
        <v>0.28817049909999998</v>
      </c>
      <c r="AN94" s="96"/>
      <c r="AO94" s="96"/>
      <c r="AP94" s="96"/>
      <c r="AQ94" s="96">
        <v>0.47328314310000003</v>
      </c>
      <c r="AR94" s="96"/>
      <c r="AS94" s="96"/>
      <c r="AT94" s="96"/>
      <c r="AU94" s="95">
        <v>1</v>
      </c>
      <c r="AV94" s="95">
        <v>2</v>
      </c>
      <c r="AW94" s="95">
        <v>3</v>
      </c>
      <c r="AX94" s="95" t="s">
        <v>8</v>
      </c>
      <c r="AY94" s="95" t="s">
        <v>8</v>
      </c>
      <c r="AZ94" s="95"/>
      <c r="BA94" s="95"/>
      <c r="BB94" s="95"/>
      <c r="BC94" s="107" t="s">
        <v>179</v>
      </c>
      <c r="BD94" s="108">
        <v>149.19999999999999</v>
      </c>
      <c r="BE94" s="108">
        <v>168.4</v>
      </c>
      <c r="BF94" s="108">
        <v>174.4</v>
      </c>
    </row>
    <row r="95" spans="1:93" x14ac:dyDescent="0.3">
      <c r="A95" s="10"/>
      <c r="B95" t="s">
        <v>80</v>
      </c>
      <c r="C95" s="95">
        <v>94810</v>
      </c>
      <c r="D95" s="105">
        <v>869</v>
      </c>
      <c r="E95" s="106">
        <v>85.478288151000001</v>
      </c>
      <c r="F95" s="96">
        <v>84.661673172999997</v>
      </c>
      <c r="G95" s="96">
        <v>86.294903128000001</v>
      </c>
      <c r="H95" s="96">
        <v>0.17358913500000001</v>
      </c>
      <c r="I95" s="98">
        <v>0.41664029450000001</v>
      </c>
      <c r="J95" s="96">
        <v>5.1114670000000001E-13</v>
      </c>
      <c r="K95" s="96"/>
      <c r="L95" s="96" t="s">
        <v>8</v>
      </c>
      <c r="M95" s="96"/>
      <c r="N95" s="96"/>
      <c r="O95" s="95">
        <v>99064</v>
      </c>
      <c r="P95" s="105">
        <v>984</v>
      </c>
      <c r="Q95" s="106">
        <v>84.031147160000003</v>
      </c>
      <c r="R95" s="96">
        <v>83.248026185000001</v>
      </c>
      <c r="S95" s="96">
        <v>84.814268135000006</v>
      </c>
      <c r="T95" s="96">
        <v>0.1596414156</v>
      </c>
      <c r="U95" s="98">
        <v>0.3995515181</v>
      </c>
      <c r="V95" s="96">
        <v>2.7758697000000001E-3</v>
      </c>
      <c r="W95" s="96"/>
      <c r="X95" s="96" t="s">
        <v>8</v>
      </c>
      <c r="Y95" s="96"/>
      <c r="Z95" s="96"/>
      <c r="AA95" s="95">
        <v>104787</v>
      </c>
      <c r="AB95" s="105">
        <v>905</v>
      </c>
      <c r="AC95" s="106">
        <v>85.611626078</v>
      </c>
      <c r="AD95" s="96">
        <v>84.874971735000003</v>
      </c>
      <c r="AE95" s="96">
        <v>86.348280419999995</v>
      </c>
      <c r="AF95" s="96">
        <v>0.14125875169999999</v>
      </c>
      <c r="AG95" s="98">
        <v>0.37584405230000001</v>
      </c>
      <c r="AH95" s="96">
        <v>3.5771389999999998E-13</v>
      </c>
      <c r="AI95" s="96"/>
      <c r="AJ95" s="96" t="s">
        <v>8</v>
      </c>
      <c r="AK95" s="96"/>
      <c r="AL95" s="96"/>
      <c r="AM95" s="96">
        <v>3.9613008999999999E-3</v>
      </c>
      <c r="AN95" s="96"/>
      <c r="AO95" s="96"/>
      <c r="AP95" s="96"/>
      <c r="AQ95" s="96">
        <v>1.2179232E-2</v>
      </c>
      <c r="AR95" s="96"/>
      <c r="AS95" s="96"/>
      <c r="AT95" s="96"/>
      <c r="AU95" s="95">
        <v>1</v>
      </c>
      <c r="AV95" s="95">
        <v>2</v>
      </c>
      <c r="AW95" s="95">
        <v>3</v>
      </c>
      <c r="AX95" s="95" t="s">
        <v>383</v>
      </c>
      <c r="AY95" s="95" t="s">
        <v>384</v>
      </c>
      <c r="AZ95" s="95"/>
      <c r="BA95" s="95"/>
      <c r="BB95" s="95"/>
      <c r="BC95" s="107" t="s">
        <v>182</v>
      </c>
      <c r="BD95" s="108">
        <v>173.8</v>
      </c>
      <c r="BE95" s="108">
        <v>196.8</v>
      </c>
      <c r="BF95" s="108">
        <v>181</v>
      </c>
    </row>
    <row r="96" spans="1:93" x14ac:dyDescent="0.3">
      <c r="A96" s="10"/>
      <c r="B96" t="s">
        <v>81</v>
      </c>
      <c r="C96" s="95">
        <v>54761</v>
      </c>
      <c r="D96" s="105">
        <v>568</v>
      </c>
      <c r="E96" s="106">
        <v>82.368322184999997</v>
      </c>
      <c r="F96" s="96">
        <v>81.100054034999999</v>
      </c>
      <c r="G96" s="96">
        <v>83.636590335999998</v>
      </c>
      <c r="H96" s="96">
        <v>0.41870681510000002</v>
      </c>
      <c r="I96" s="98">
        <v>0.6470755869</v>
      </c>
      <c r="J96" s="96">
        <v>0.94775760180000002</v>
      </c>
      <c r="K96" s="96"/>
      <c r="L96" s="96" t="s">
        <v>8</v>
      </c>
      <c r="M96" s="96"/>
      <c r="N96" s="96"/>
      <c r="O96" s="95">
        <v>55200</v>
      </c>
      <c r="P96" s="105">
        <v>544</v>
      </c>
      <c r="Q96" s="106">
        <v>82.728269495999996</v>
      </c>
      <c r="R96" s="96">
        <v>81.586973033999996</v>
      </c>
      <c r="S96" s="96">
        <v>83.869565957999995</v>
      </c>
      <c r="T96" s="96">
        <v>0.33906643460000002</v>
      </c>
      <c r="U96" s="98">
        <v>0.58229411350000004</v>
      </c>
      <c r="V96" s="96">
        <v>0.88579446080000002</v>
      </c>
      <c r="W96" s="96"/>
      <c r="X96" s="96" t="s">
        <v>8</v>
      </c>
      <c r="Y96" s="96"/>
      <c r="Z96" s="96"/>
      <c r="AA96" s="95">
        <v>55397</v>
      </c>
      <c r="AB96" s="105">
        <v>565</v>
      </c>
      <c r="AC96" s="106">
        <v>82.020302841000003</v>
      </c>
      <c r="AD96" s="96">
        <v>80.965347793000007</v>
      </c>
      <c r="AE96" s="96">
        <v>83.075257887999996</v>
      </c>
      <c r="AF96" s="96">
        <v>0.28970485029999998</v>
      </c>
      <c r="AG96" s="98">
        <v>0.53824237129999997</v>
      </c>
      <c r="AH96" s="96">
        <v>0.1417342546</v>
      </c>
      <c r="AI96" s="96"/>
      <c r="AJ96" s="96" t="s">
        <v>8</v>
      </c>
      <c r="AK96" s="96"/>
      <c r="AL96" s="96"/>
      <c r="AM96" s="96">
        <v>0.37195077389999998</v>
      </c>
      <c r="AN96" s="96"/>
      <c r="AO96" s="96"/>
      <c r="AP96" s="96"/>
      <c r="AQ96" s="96">
        <v>0.67924465739999995</v>
      </c>
      <c r="AR96" s="96"/>
      <c r="AS96" s="96"/>
      <c r="AT96" s="96"/>
      <c r="AU96" s="95" t="s">
        <v>8</v>
      </c>
      <c r="AV96" s="95" t="s">
        <v>8</v>
      </c>
      <c r="AW96" s="95" t="s">
        <v>8</v>
      </c>
      <c r="AX96" s="95" t="s">
        <v>8</v>
      </c>
      <c r="AY96" s="95" t="s">
        <v>8</v>
      </c>
      <c r="AZ96" s="95"/>
      <c r="BA96" s="95"/>
      <c r="BB96" s="95"/>
      <c r="BC96" s="107" t="s">
        <v>8</v>
      </c>
      <c r="BD96" s="108">
        <v>113.6</v>
      </c>
      <c r="BE96" s="108">
        <v>108.8</v>
      </c>
      <c r="BF96" s="108">
        <v>113</v>
      </c>
    </row>
    <row r="97" spans="1:93" x14ac:dyDescent="0.3">
      <c r="A97" s="10"/>
      <c r="B97" t="s">
        <v>82</v>
      </c>
      <c r="C97" s="95">
        <v>26545</v>
      </c>
      <c r="D97" s="105">
        <v>79</v>
      </c>
      <c r="E97" s="106">
        <v>87.326097763000007</v>
      </c>
      <c r="F97" s="96">
        <v>85.218220685999995</v>
      </c>
      <c r="G97" s="96">
        <v>89.433974840000005</v>
      </c>
      <c r="H97" s="96">
        <v>1.1565873003</v>
      </c>
      <c r="I97" s="98">
        <v>1.0754474884</v>
      </c>
      <c r="J97" s="96">
        <v>5.1913163E-6</v>
      </c>
      <c r="K97" s="96"/>
      <c r="L97" s="96" t="s">
        <v>8</v>
      </c>
      <c r="M97" s="96"/>
      <c r="N97" s="96"/>
      <c r="O97" s="95">
        <v>24521</v>
      </c>
      <c r="P97" s="105">
        <v>68</v>
      </c>
      <c r="Q97" s="106">
        <v>91.323792885000003</v>
      </c>
      <c r="R97" s="96">
        <v>89.952836399999995</v>
      </c>
      <c r="S97" s="96">
        <v>92.694749371</v>
      </c>
      <c r="T97" s="96">
        <v>0.48925491630000001</v>
      </c>
      <c r="U97" s="98">
        <v>0.69946759489999999</v>
      </c>
      <c r="V97" s="96">
        <v>0</v>
      </c>
      <c r="W97" s="96"/>
      <c r="X97" s="96" t="s">
        <v>8</v>
      </c>
      <c r="Y97" s="96"/>
      <c r="Z97" s="96"/>
      <c r="AA97" s="95">
        <v>25848</v>
      </c>
      <c r="AB97" s="105">
        <v>96</v>
      </c>
      <c r="AC97" s="106">
        <v>92.458559010000002</v>
      </c>
      <c r="AD97" s="96">
        <v>90.422818969000005</v>
      </c>
      <c r="AE97" s="96">
        <v>94.494299050999999</v>
      </c>
      <c r="AF97" s="96">
        <v>1.0787790278</v>
      </c>
      <c r="AG97" s="98">
        <v>1.0386428779000001</v>
      </c>
      <c r="AH97" s="96">
        <v>0</v>
      </c>
      <c r="AI97" s="96"/>
      <c r="AJ97" s="96" t="s">
        <v>8</v>
      </c>
      <c r="AK97" s="96"/>
      <c r="AL97" s="96"/>
      <c r="AM97" s="96">
        <v>0.36482495129999998</v>
      </c>
      <c r="AN97" s="96"/>
      <c r="AO97" s="96"/>
      <c r="AP97" s="96"/>
      <c r="AQ97" s="96">
        <v>1.8324145E-3</v>
      </c>
      <c r="AR97" s="96"/>
      <c r="AS97" s="96"/>
      <c r="AT97" s="96"/>
      <c r="AU97" s="95">
        <v>1</v>
      </c>
      <c r="AV97" s="95">
        <v>2</v>
      </c>
      <c r="AW97" s="95">
        <v>3</v>
      </c>
      <c r="AX97" s="95" t="s">
        <v>383</v>
      </c>
      <c r="AY97" s="95" t="s">
        <v>8</v>
      </c>
      <c r="AZ97" s="95"/>
      <c r="BA97" s="95"/>
      <c r="BB97" s="95"/>
      <c r="BC97" s="107" t="s">
        <v>178</v>
      </c>
      <c r="BD97" s="108">
        <v>15.8</v>
      </c>
      <c r="BE97" s="108">
        <v>13.6</v>
      </c>
      <c r="BF97" s="108">
        <v>19.2</v>
      </c>
    </row>
    <row r="98" spans="1:93" x14ac:dyDescent="0.3">
      <c r="A98" s="10"/>
      <c r="B98" t="s">
        <v>83</v>
      </c>
      <c r="C98" s="95">
        <v>74526</v>
      </c>
      <c r="D98" s="105">
        <v>634</v>
      </c>
      <c r="E98" s="106">
        <v>81.904871533999994</v>
      </c>
      <c r="F98" s="96">
        <v>80.987286175999998</v>
      </c>
      <c r="G98" s="96">
        <v>82.822456892000005</v>
      </c>
      <c r="H98" s="96">
        <v>0.21916984819999999</v>
      </c>
      <c r="I98" s="98">
        <v>0.46815579480000002</v>
      </c>
      <c r="J98" s="96">
        <v>0.28691299770000001</v>
      </c>
      <c r="K98" s="96"/>
      <c r="L98" s="96" t="s">
        <v>8</v>
      </c>
      <c r="M98" s="96"/>
      <c r="N98" s="96"/>
      <c r="O98" s="95">
        <v>80014</v>
      </c>
      <c r="P98" s="105">
        <v>728</v>
      </c>
      <c r="Q98" s="106">
        <v>82.128557843999999</v>
      </c>
      <c r="R98" s="96">
        <v>81.310132826</v>
      </c>
      <c r="S98" s="96">
        <v>82.946982861999999</v>
      </c>
      <c r="T98" s="96">
        <v>0.17435951429999999</v>
      </c>
      <c r="U98" s="98">
        <v>0.4175637847</v>
      </c>
      <c r="V98" s="96">
        <v>0.1074618705</v>
      </c>
      <c r="W98" s="96"/>
      <c r="X98" s="96" t="s">
        <v>8</v>
      </c>
      <c r="Y98" s="96"/>
      <c r="Z98" s="96"/>
      <c r="AA98" s="95">
        <v>87868</v>
      </c>
      <c r="AB98" s="105">
        <v>746</v>
      </c>
      <c r="AC98" s="106">
        <v>83.480251378000006</v>
      </c>
      <c r="AD98" s="96">
        <v>82.694885311999997</v>
      </c>
      <c r="AE98" s="96">
        <v>84.265617445000004</v>
      </c>
      <c r="AF98" s="96">
        <v>0.16055806389999999</v>
      </c>
      <c r="AG98" s="98">
        <v>0.40069697259999998</v>
      </c>
      <c r="AH98" s="96">
        <v>0.105711531</v>
      </c>
      <c r="AI98" s="96"/>
      <c r="AJ98" s="96" t="s">
        <v>8</v>
      </c>
      <c r="AK98" s="96"/>
      <c r="AL98" s="96"/>
      <c r="AM98" s="96">
        <v>1.95090692E-2</v>
      </c>
      <c r="AN98" s="96"/>
      <c r="AO98" s="96"/>
      <c r="AP98" s="96"/>
      <c r="AQ98" s="96">
        <v>0.72141003100000001</v>
      </c>
      <c r="AR98" s="96"/>
      <c r="AS98" s="96"/>
      <c r="AT98" s="96"/>
      <c r="AU98" s="95" t="s">
        <v>8</v>
      </c>
      <c r="AV98" s="95" t="s">
        <v>8</v>
      </c>
      <c r="AW98" s="95" t="s">
        <v>8</v>
      </c>
      <c r="AX98" s="95" t="s">
        <v>8</v>
      </c>
      <c r="AY98" s="95" t="s">
        <v>384</v>
      </c>
      <c r="AZ98" s="95"/>
      <c r="BA98" s="95"/>
      <c r="BB98" s="95"/>
      <c r="BC98" s="107" t="s">
        <v>193</v>
      </c>
      <c r="BD98" s="108">
        <v>126.8</v>
      </c>
      <c r="BE98" s="108">
        <v>145.6</v>
      </c>
      <c r="BF98" s="108">
        <v>149.19999999999999</v>
      </c>
    </row>
    <row r="99" spans="1:93" x14ac:dyDescent="0.3">
      <c r="A99" s="10"/>
      <c r="B99" t="s">
        <v>84</v>
      </c>
      <c r="C99" s="95">
        <v>103777</v>
      </c>
      <c r="D99" s="105">
        <v>1020</v>
      </c>
      <c r="E99" s="106">
        <v>86.650135571999996</v>
      </c>
      <c r="F99" s="96">
        <v>85.801077910999993</v>
      </c>
      <c r="G99" s="96">
        <v>87.499193233</v>
      </c>
      <c r="H99" s="96">
        <v>0.1876559015</v>
      </c>
      <c r="I99" s="98">
        <v>0.43319268399999999</v>
      </c>
      <c r="J99" s="96">
        <v>0</v>
      </c>
      <c r="K99" s="96"/>
      <c r="L99" s="96" t="s">
        <v>8</v>
      </c>
      <c r="M99" s="96"/>
      <c r="N99" s="96"/>
      <c r="O99" s="95">
        <v>105711</v>
      </c>
      <c r="P99" s="105">
        <v>1097</v>
      </c>
      <c r="Q99" s="106">
        <v>85.626921612000004</v>
      </c>
      <c r="R99" s="96">
        <v>84.681925680000006</v>
      </c>
      <c r="S99" s="96">
        <v>86.571917545000005</v>
      </c>
      <c r="T99" s="96">
        <v>0.23245973349999999</v>
      </c>
      <c r="U99" s="98">
        <v>0.48214078179999997</v>
      </c>
      <c r="V99" s="96">
        <v>8.4135666999999993E-9</v>
      </c>
      <c r="W99" s="96"/>
      <c r="X99" s="96" t="s">
        <v>8</v>
      </c>
      <c r="Y99" s="96"/>
      <c r="Z99" s="96"/>
      <c r="AA99" s="95">
        <v>108195</v>
      </c>
      <c r="AB99" s="105">
        <v>1202</v>
      </c>
      <c r="AC99" s="106">
        <v>85.591003807999996</v>
      </c>
      <c r="AD99" s="96">
        <v>84.819793540000006</v>
      </c>
      <c r="AE99" s="96">
        <v>86.362214076000001</v>
      </c>
      <c r="AF99" s="96">
        <v>0.15482228170000001</v>
      </c>
      <c r="AG99" s="98">
        <v>0.39347462649999998</v>
      </c>
      <c r="AH99" s="96">
        <v>4.9737989999999999E-12</v>
      </c>
      <c r="AI99" s="96"/>
      <c r="AJ99" s="96" t="s">
        <v>8</v>
      </c>
      <c r="AK99" s="96"/>
      <c r="AL99" s="96"/>
      <c r="AM99" s="96">
        <v>0.95397486080000005</v>
      </c>
      <c r="AN99" s="96"/>
      <c r="AO99" s="96"/>
      <c r="AP99" s="96"/>
      <c r="AQ99" s="96">
        <v>0.1144195457</v>
      </c>
      <c r="AR99" s="96"/>
      <c r="AS99" s="96"/>
      <c r="AT99" s="96"/>
      <c r="AU99" s="95">
        <v>1</v>
      </c>
      <c r="AV99" s="95">
        <v>2</v>
      </c>
      <c r="AW99" s="95">
        <v>3</v>
      </c>
      <c r="AX99" s="95" t="s">
        <v>8</v>
      </c>
      <c r="AY99" s="95" t="s">
        <v>8</v>
      </c>
      <c r="AZ99" s="95"/>
      <c r="BA99" s="95"/>
      <c r="BB99" s="95"/>
      <c r="BC99" s="107" t="s">
        <v>179</v>
      </c>
      <c r="BD99" s="108">
        <v>204</v>
      </c>
      <c r="BE99" s="108">
        <v>219.4</v>
      </c>
      <c r="BF99" s="108">
        <v>240.4</v>
      </c>
    </row>
    <row r="100" spans="1:93" x14ac:dyDescent="0.3">
      <c r="A100" s="10"/>
      <c r="B100" t="s">
        <v>85</v>
      </c>
      <c r="C100" s="95">
        <v>44803</v>
      </c>
      <c r="D100" s="105">
        <v>207</v>
      </c>
      <c r="E100" s="106">
        <v>86.449220330000003</v>
      </c>
      <c r="F100" s="96">
        <v>84.695667581999999</v>
      </c>
      <c r="G100" s="96">
        <v>88.202773078000007</v>
      </c>
      <c r="H100" s="96">
        <v>0.80043399650000002</v>
      </c>
      <c r="I100" s="98">
        <v>0.89466976949999999</v>
      </c>
      <c r="J100" s="96">
        <v>6.9699900000000003E-6</v>
      </c>
      <c r="K100" s="96"/>
      <c r="L100" s="96" t="s">
        <v>8</v>
      </c>
      <c r="M100" s="96"/>
      <c r="N100" s="96"/>
      <c r="O100" s="95">
        <v>46539</v>
      </c>
      <c r="P100" s="105">
        <v>225</v>
      </c>
      <c r="Q100" s="106">
        <v>84.157059489999995</v>
      </c>
      <c r="R100" s="96">
        <v>82.605454464999994</v>
      </c>
      <c r="S100" s="96">
        <v>85.708664515999999</v>
      </c>
      <c r="T100" s="96">
        <v>0.62668631689999998</v>
      </c>
      <c r="U100" s="98">
        <v>0.79163521699999995</v>
      </c>
      <c r="V100" s="96">
        <v>9.1061656000000005E-2</v>
      </c>
      <c r="W100" s="96"/>
      <c r="X100" s="96" t="s">
        <v>8</v>
      </c>
      <c r="Y100" s="96"/>
      <c r="Z100" s="96"/>
      <c r="AA100" s="95">
        <v>47452</v>
      </c>
      <c r="AB100" s="105">
        <v>244</v>
      </c>
      <c r="AC100" s="106">
        <v>83.359387022000007</v>
      </c>
      <c r="AD100" s="96">
        <v>81.815743181000002</v>
      </c>
      <c r="AE100" s="96">
        <v>84.903030862999998</v>
      </c>
      <c r="AF100" s="96">
        <v>0.62027184189999995</v>
      </c>
      <c r="AG100" s="98">
        <v>0.78757338830000001</v>
      </c>
      <c r="AH100" s="96">
        <v>0.49525688490000003</v>
      </c>
      <c r="AI100" s="96"/>
      <c r="AJ100" s="96" t="s">
        <v>8</v>
      </c>
      <c r="AK100" s="96"/>
      <c r="AL100" s="96"/>
      <c r="AM100" s="96">
        <v>0.47502337709999998</v>
      </c>
      <c r="AN100" s="96"/>
      <c r="AO100" s="96"/>
      <c r="AP100" s="96"/>
      <c r="AQ100" s="96">
        <v>5.5017993299999998E-2</v>
      </c>
      <c r="AR100" s="96"/>
      <c r="AS100" s="96"/>
      <c r="AT100" s="96"/>
      <c r="AU100" s="95">
        <v>1</v>
      </c>
      <c r="AV100" s="95" t="s">
        <v>8</v>
      </c>
      <c r="AW100" s="95" t="s">
        <v>8</v>
      </c>
      <c r="AX100" s="95" t="s">
        <v>8</v>
      </c>
      <c r="AY100" s="95" t="s">
        <v>8</v>
      </c>
      <c r="AZ100" s="95"/>
      <c r="BA100" s="95"/>
      <c r="BB100" s="95"/>
      <c r="BC100" s="107">
        <v>-1</v>
      </c>
      <c r="BD100" s="108">
        <v>41.4</v>
      </c>
      <c r="BE100" s="108">
        <v>45</v>
      </c>
      <c r="BF100" s="108">
        <v>48.8</v>
      </c>
    </row>
    <row r="101" spans="1:93" x14ac:dyDescent="0.3">
      <c r="A101" s="10"/>
      <c r="B101" t="s">
        <v>126</v>
      </c>
      <c r="C101" s="95">
        <v>48134</v>
      </c>
      <c r="D101" s="105">
        <v>109</v>
      </c>
      <c r="E101" s="106">
        <v>98.438203258000001</v>
      </c>
      <c r="F101" s="96">
        <v>95.978193497999996</v>
      </c>
      <c r="G101" s="96">
        <v>100.89821302</v>
      </c>
      <c r="H101" s="96">
        <v>1.5752936325</v>
      </c>
      <c r="I101" s="98">
        <v>1.2551070203000001</v>
      </c>
      <c r="J101" s="96">
        <v>0</v>
      </c>
      <c r="K101" s="96"/>
      <c r="L101" s="96" t="s">
        <v>8</v>
      </c>
      <c r="M101" s="96"/>
      <c r="N101" s="96"/>
      <c r="O101" s="95">
        <v>50008</v>
      </c>
      <c r="P101" s="105">
        <v>162</v>
      </c>
      <c r="Q101" s="106">
        <v>90.095829012999999</v>
      </c>
      <c r="R101" s="96">
        <v>88.295325511000001</v>
      </c>
      <c r="S101" s="96">
        <v>91.896332513999994</v>
      </c>
      <c r="T101" s="96">
        <v>0.84387048570000001</v>
      </c>
      <c r="U101" s="98">
        <v>0.91862423530000004</v>
      </c>
      <c r="V101" s="96">
        <v>2.6645349999999998E-15</v>
      </c>
      <c r="W101" s="96"/>
      <c r="X101" s="96" t="s">
        <v>8</v>
      </c>
      <c r="Y101" s="96"/>
      <c r="Z101" s="96"/>
      <c r="AA101" s="95">
        <v>52346</v>
      </c>
      <c r="AB101" s="105">
        <v>156</v>
      </c>
      <c r="AC101" s="106">
        <v>94.201356455999999</v>
      </c>
      <c r="AD101" s="96">
        <v>92.703529291999999</v>
      </c>
      <c r="AE101" s="96">
        <v>95.699183619999999</v>
      </c>
      <c r="AF101" s="96">
        <v>0.58399786909999996</v>
      </c>
      <c r="AG101" s="98">
        <v>0.76419753280000002</v>
      </c>
      <c r="AH101" s="96">
        <v>0</v>
      </c>
      <c r="AI101" s="96"/>
      <c r="AJ101" s="96" t="s">
        <v>8</v>
      </c>
      <c r="AK101" s="96"/>
      <c r="AL101" s="96"/>
      <c r="AM101" s="96">
        <v>5.9085870000000001E-4</v>
      </c>
      <c r="AN101" s="96"/>
      <c r="AO101" s="96"/>
      <c r="AP101" s="96"/>
      <c r="AQ101" s="96">
        <v>8.1575990999999996E-8</v>
      </c>
      <c r="AR101" s="96"/>
      <c r="AS101" s="96"/>
      <c r="AT101" s="96"/>
      <c r="AU101" s="95">
        <v>1</v>
      </c>
      <c r="AV101" s="95">
        <v>2</v>
      </c>
      <c r="AW101" s="95">
        <v>3</v>
      </c>
      <c r="AX101" s="95" t="s">
        <v>383</v>
      </c>
      <c r="AY101" s="95" t="s">
        <v>384</v>
      </c>
      <c r="AZ101" s="95"/>
      <c r="BA101" s="95"/>
      <c r="BB101" s="95"/>
      <c r="BC101" s="107" t="s">
        <v>182</v>
      </c>
      <c r="BD101" s="108">
        <v>21.8</v>
      </c>
      <c r="BE101" s="108">
        <v>32.4</v>
      </c>
      <c r="BF101" s="108">
        <v>31.2</v>
      </c>
    </row>
    <row r="102" spans="1:93" x14ac:dyDescent="0.3">
      <c r="A102" s="10"/>
      <c r="B102" t="s">
        <v>127</v>
      </c>
      <c r="C102" s="95">
        <v>37854</v>
      </c>
      <c r="D102" s="105">
        <v>322</v>
      </c>
      <c r="E102" s="106">
        <v>79.99366723</v>
      </c>
      <c r="F102" s="96">
        <v>78.573851770999994</v>
      </c>
      <c r="G102" s="96">
        <v>81.413482689000006</v>
      </c>
      <c r="H102" s="96">
        <v>0.52474904659999999</v>
      </c>
      <c r="I102" s="98">
        <v>0.72439564229999998</v>
      </c>
      <c r="J102" s="96">
        <v>9.1383019999999998E-4</v>
      </c>
      <c r="K102" s="96"/>
      <c r="L102" s="96" t="s">
        <v>8</v>
      </c>
      <c r="M102" s="96"/>
      <c r="N102" s="96"/>
      <c r="O102" s="95">
        <v>41023</v>
      </c>
      <c r="P102" s="105">
        <v>340</v>
      </c>
      <c r="Q102" s="106">
        <v>78.606254493999998</v>
      </c>
      <c r="R102" s="96">
        <v>77.161785301999998</v>
      </c>
      <c r="S102" s="96">
        <v>80.050723685999998</v>
      </c>
      <c r="T102" s="96">
        <v>0.54313079109999995</v>
      </c>
      <c r="U102" s="98">
        <v>0.7369740776</v>
      </c>
      <c r="V102" s="96">
        <v>1.3862455E-8</v>
      </c>
      <c r="W102" s="96"/>
      <c r="X102" s="96" t="s">
        <v>8</v>
      </c>
      <c r="Y102" s="96"/>
      <c r="Z102" s="96"/>
      <c r="AA102" s="95">
        <v>42200</v>
      </c>
      <c r="AB102" s="105">
        <v>322</v>
      </c>
      <c r="AC102" s="106">
        <v>79.727496661999993</v>
      </c>
      <c r="AD102" s="96">
        <v>78.346186153000005</v>
      </c>
      <c r="AE102" s="96">
        <v>81.108807171999999</v>
      </c>
      <c r="AF102" s="96">
        <v>0.49667292860000001</v>
      </c>
      <c r="AG102" s="98">
        <v>0.70475025970000005</v>
      </c>
      <c r="AH102" s="96">
        <v>1.29848E-5</v>
      </c>
      <c r="AI102" s="96"/>
      <c r="AJ102" s="96" t="s">
        <v>8</v>
      </c>
      <c r="AK102" s="96"/>
      <c r="AL102" s="96"/>
      <c r="AM102" s="96">
        <v>0.2715185732</v>
      </c>
      <c r="AN102" s="96"/>
      <c r="AO102" s="96"/>
      <c r="AP102" s="96"/>
      <c r="AQ102" s="96">
        <v>0.17940369319999999</v>
      </c>
      <c r="AR102" s="96"/>
      <c r="AS102" s="96"/>
      <c r="AT102" s="96"/>
      <c r="AU102" s="95">
        <v>1</v>
      </c>
      <c r="AV102" s="95">
        <v>2</v>
      </c>
      <c r="AW102" s="95">
        <v>3</v>
      </c>
      <c r="AX102" s="95" t="s">
        <v>8</v>
      </c>
      <c r="AY102" s="95" t="s">
        <v>8</v>
      </c>
      <c r="AZ102" s="95"/>
      <c r="BA102" s="95"/>
      <c r="BB102" s="95"/>
      <c r="BC102" s="107" t="s">
        <v>179</v>
      </c>
      <c r="BD102" s="108">
        <v>64.400000000000006</v>
      </c>
      <c r="BE102" s="108">
        <v>68</v>
      </c>
      <c r="BF102" s="108">
        <v>64.400000000000006</v>
      </c>
    </row>
    <row r="103" spans="1:93" x14ac:dyDescent="0.3">
      <c r="A103" s="10"/>
      <c r="B103" t="s">
        <v>86</v>
      </c>
      <c r="C103" s="95">
        <v>85086</v>
      </c>
      <c r="D103" s="105">
        <v>750</v>
      </c>
      <c r="E103" s="106">
        <v>84.663787730999999</v>
      </c>
      <c r="F103" s="96">
        <v>83.809945665000001</v>
      </c>
      <c r="G103" s="96">
        <v>85.517629795999994</v>
      </c>
      <c r="H103" s="96">
        <v>0.1897767266</v>
      </c>
      <c r="I103" s="98">
        <v>0.43563370689999997</v>
      </c>
      <c r="J103" s="96">
        <v>3.7488208999999999E-7</v>
      </c>
      <c r="K103" s="96"/>
      <c r="L103" s="96" t="s">
        <v>8</v>
      </c>
      <c r="M103" s="96"/>
      <c r="N103" s="96"/>
      <c r="O103" s="95">
        <v>86203</v>
      </c>
      <c r="P103" s="105">
        <v>829</v>
      </c>
      <c r="Q103" s="106">
        <v>83.793936748999997</v>
      </c>
      <c r="R103" s="96">
        <v>82.854194156999995</v>
      </c>
      <c r="S103" s="96">
        <v>84.733679342000002</v>
      </c>
      <c r="T103" s="96">
        <v>0.22988237719999999</v>
      </c>
      <c r="U103" s="98">
        <v>0.47946050639999999</v>
      </c>
      <c r="V103" s="96">
        <v>4.3456393599999997E-2</v>
      </c>
      <c r="W103" s="96"/>
      <c r="X103" s="96" t="s">
        <v>8</v>
      </c>
      <c r="Y103" s="96"/>
      <c r="Z103" s="96"/>
      <c r="AA103" s="95">
        <v>85734</v>
      </c>
      <c r="AB103" s="105">
        <v>846</v>
      </c>
      <c r="AC103" s="106">
        <v>84.325224434999996</v>
      </c>
      <c r="AD103" s="96">
        <v>83.403684913999996</v>
      </c>
      <c r="AE103" s="96">
        <v>85.246763955000006</v>
      </c>
      <c r="AF103" s="96">
        <v>0.22106286119999999</v>
      </c>
      <c r="AG103" s="98">
        <v>0.4701732247</v>
      </c>
      <c r="AH103" s="96">
        <v>1.5872608999999999E-3</v>
      </c>
      <c r="AI103" s="96"/>
      <c r="AJ103" s="96" t="s">
        <v>8</v>
      </c>
      <c r="AK103" s="96"/>
      <c r="AL103" s="96"/>
      <c r="AM103" s="96">
        <v>0.42884688319999997</v>
      </c>
      <c r="AN103" s="96"/>
      <c r="AO103" s="96"/>
      <c r="AP103" s="96"/>
      <c r="AQ103" s="96">
        <v>0.17935156420000001</v>
      </c>
      <c r="AR103" s="96"/>
      <c r="AS103" s="96"/>
      <c r="AT103" s="96"/>
      <c r="AU103" s="95">
        <v>1</v>
      </c>
      <c r="AV103" s="95" t="s">
        <v>8</v>
      </c>
      <c r="AW103" s="95">
        <v>3</v>
      </c>
      <c r="AX103" s="95" t="s">
        <v>8</v>
      </c>
      <c r="AY103" s="95" t="s">
        <v>8</v>
      </c>
      <c r="AZ103" s="95"/>
      <c r="BA103" s="95"/>
      <c r="BB103" s="95"/>
      <c r="BC103" s="107" t="s">
        <v>181</v>
      </c>
      <c r="BD103" s="108">
        <v>150</v>
      </c>
      <c r="BE103" s="108">
        <v>165.8</v>
      </c>
      <c r="BF103" s="108">
        <v>169.2</v>
      </c>
    </row>
    <row r="104" spans="1:93" x14ac:dyDescent="0.3">
      <c r="A104" s="10"/>
      <c r="B104" t="s">
        <v>87</v>
      </c>
      <c r="C104" s="95">
        <v>68752</v>
      </c>
      <c r="D104" s="105">
        <v>894</v>
      </c>
      <c r="E104" s="106">
        <v>81.721768331000007</v>
      </c>
      <c r="F104" s="96">
        <v>80.732000094</v>
      </c>
      <c r="G104" s="96">
        <v>82.711536569000003</v>
      </c>
      <c r="H104" s="96">
        <v>0.25500863280000002</v>
      </c>
      <c r="I104" s="98">
        <v>0.50498379459999998</v>
      </c>
      <c r="J104" s="96">
        <v>0.17791186849999999</v>
      </c>
      <c r="K104" s="96"/>
      <c r="L104" s="96" t="s">
        <v>8</v>
      </c>
      <c r="M104" s="96"/>
      <c r="N104" s="96"/>
      <c r="O104" s="95">
        <v>71070</v>
      </c>
      <c r="P104" s="105">
        <v>773</v>
      </c>
      <c r="Q104" s="106">
        <v>82.708089072999996</v>
      </c>
      <c r="R104" s="96">
        <v>81.765423038999998</v>
      </c>
      <c r="S104" s="96">
        <v>83.650755107999998</v>
      </c>
      <c r="T104" s="96">
        <v>0.2313148824</v>
      </c>
      <c r="U104" s="98">
        <v>0.48095205829999998</v>
      </c>
      <c r="V104" s="96">
        <v>0.83010641709999999</v>
      </c>
      <c r="W104" s="96"/>
      <c r="X104" s="96" t="s">
        <v>8</v>
      </c>
      <c r="Y104" s="96"/>
      <c r="Z104" s="96"/>
      <c r="AA104" s="95">
        <v>76828</v>
      </c>
      <c r="AB104" s="105">
        <v>831</v>
      </c>
      <c r="AC104" s="106">
        <v>82.313171466</v>
      </c>
      <c r="AD104" s="96">
        <v>81.418569108</v>
      </c>
      <c r="AE104" s="96">
        <v>83.207773824</v>
      </c>
      <c r="AF104" s="96">
        <v>0.208328139</v>
      </c>
      <c r="AG104" s="98">
        <v>0.4564297745</v>
      </c>
      <c r="AH104" s="96">
        <v>0.27422572119999999</v>
      </c>
      <c r="AI104" s="96"/>
      <c r="AJ104" s="96" t="s">
        <v>8</v>
      </c>
      <c r="AK104" s="96"/>
      <c r="AL104" s="96"/>
      <c r="AM104" s="96">
        <v>0.55144090359999998</v>
      </c>
      <c r="AN104" s="96"/>
      <c r="AO104" s="96"/>
      <c r="AP104" s="96"/>
      <c r="AQ104" s="96">
        <v>0.15726046590000001</v>
      </c>
      <c r="AR104" s="96"/>
      <c r="AS104" s="96"/>
      <c r="AT104" s="96"/>
      <c r="AU104" s="95" t="s">
        <v>8</v>
      </c>
      <c r="AV104" s="95" t="s">
        <v>8</v>
      </c>
      <c r="AW104" s="95" t="s">
        <v>8</v>
      </c>
      <c r="AX104" s="95" t="s">
        <v>8</v>
      </c>
      <c r="AY104" s="95" t="s">
        <v>8</v>
      </c>
      <c r="AZ104" s="95"/>
      <c r="BA104" s="95"/>
      <c r="BB104" s="95"/>
      <c r="BC104" s="107" t="s">
        <v>8</v>
      </c>
      <c r="BD104" s="108">
        <v>178.8</v>
      </c>
      <c r="BE104" s="108">
        <v>154.6</v>
      </c>
      <c r="BF104" s="108">
        <v>166.2</v>
      </c>
    </row>
    <row r="105" spans="1:93" x14ac:dyDescent="0.3">
      <c r="A105" s="10"/>
      <c r="B105" s="3" t="s">
        <v>134</v>
      </c>
      <c r="C105" s="101">
        <v>2348</v>
      </c>
      <c r="D105" s="102">
        <v>6</v>
      </c>
      <c r="E105" s="97">
        <v>89.611969521000006</v>
      </c>
      <c r="F105" s="103">
        <v>77.923571600000002</v>
      </c>
      <c r="G105" s="103">
        <v>101.30036744</v>
      </c>
      <c r="H105" s="103">
        <v>35.562954488999999</v>
      </c>
      <c r="I105" s="104">
        <v>5.9634683271000002</v>
      </c>
      <c r="J105" s="103">
        <v>0.22728262530000001</v>
      </c>
      <c r="K105" s="103"/>
      <c r="L105" s="103" t="s">
        <v>8</v>
      </c>
      <c r="M105" s="103"/>
      <c r="N105" s="103"/>
      <c r="O105" s="101">
        <v>2448</v>
      </c>
      <c r="P105" s="102">
        <v>13</v>
      </c>
      <c r="Q105" s="97">
        <v>79.422747151999999</v>
      </c>
      <c r="R105" s="103">
        <v>74.479727819000004</v>
      </c>
      <c r="S105" s="103">
        <v>84.365766485999998</v>
      </c>
      <c r="T105" s="103">
        <v>6.3602249409000002</v>
      </c>
      <c r="U105" s="104">
        <v>2.5219486396000002</v>
      </c>
      <c r="V105" s="103">
        <v>0.17910762320000001</v>
      </c>
      <c r="W105" s="103"/>
      <c r="X105" s="103" t="s">
        <v>8</v>
      </c>
      <c r="Y105" s="103"/>
      <c r="Z105" s="103"/>
      <c r="AA105" s="101">
        <v>2196</v>
      </c>
      <c r="AB105" s="102">
        <v>14</v>
      </c>
      <c r="AC105" s="97">
        <v>78.700255806000001</v>
      </c>
      <c r="AD105" s="103">
        <v>73.773639532000004</v>
      </c>
      <c r="AE105" s="103">
        <v>83.626872078999995</v>
      </c>
      <c r="AF105" s="103">
        <v>6.3180830664999998</v>
      </c>
      <c r="AG105" s="104">
        <v>2.5135797315000001</v>
      </c>
      <c r="AH105" s="103">
        <v>0.1014148581</v>
      </c>
      <c r="AI105" s="103"/>
      <c r="AJ105" s="103" t="s">
        <v>8</v>
      </c>
      <c r="AK105" s="103"/>
      <c r="AL105" s="103"/>
      <c r="AM105" s="103">
        <v>0.83920590760000002</v>
      </c>
      <c r="AN105" s="103"/>
      <c r="AO105" s="103"/>
      <c r="AP105" s="103"/>
      <c r="AQ105" s="103">
        <v>0.1155635356</v>
      </c>
      <c r="AR105" s="103"/>
      <c r="AS105" s="103"/>
      <c r="AT105" s="103"/>
      <c r="AU105" s="101" t="s">
        <v>8</v>
      </c>
      <c r="AV105" s="101" t="s">
        <v>8</v>
      </c>
      <c r="AW105" s="101" t="s">
        <v>8</v>
      </c>
      <c r="AX105" s="101" t="s">
        <v>8</v>
      </c>
      <c r="AY105" s="101" t="s">
        <v>8</v>
      </c>
      <c r="AZ105" s="101"/>
      <c r="BA105" s="101"/>
      <c r="BB105" s="101"/>
      <c r="BC105" s="99" t="s">
        <v>8</v>
      </c>
      <c r="BD105" s="100">
        <v>1.2</v>
      </c>
      <c r="BE105" s="100">
        <v>2.6</v>
      </c>
      <c r="BF105" s="100">
        <v>2.8</v>
      </c>
      <c r="CO105" s="4"/>
    </row>
    <row r="106" spans="1:93" x14ac:dyDescent="0.3">
      <c r="A106" s="10"/>
      <c r="B106" t="s">
        <v>91</v>
      </c>
      <c r="C106" s="95">
        <v>97233</v>
      </c>
      <c r="D106" s="105">
        <v>725</v>
      </c>
      <c r="E106" s="106">
        <v>82.105496785</v>
      </c>
      <c r="F106" s="96">
        <v>81.169322983000001</v>
      </c>
      <c r="G106" s="96">
        <v>83.041670586999999</v>
      </c>
      <c r="H106" s="96">
        <v>0.2281396782</v>
      </c>
      <c r="I106" s="98">
        <v>0.47763969490000002</v>
      </c>
      <c r="J106" s="96">
        <v>0.52839877739999996</v>
      </c>
      <c r="K106" s="96"/>
      <c r="L106" s="96" t="s">
        <v>8</v>
      </c>
      <c r="M106" s="96"/>
      <c r="N106" s="96"/>
      <c r="O106" s="95">
        <v>99921</v>
      </c>
      <c r="P106" s="105">
        <v>680</v>
      </c>
      <c r="Q106" s="106">
        <v>83.000578617000002</v>
      </c>
      <c r="R106" s="96">
        <v>82.058698875000005</v>
      </c>
      <c r="S106" s="96">
        <v>83.942458360000003</v>
      </c>
      <c r="T106" s="96">
        <v>0.230929157</v>
      </c>
      <c r="U106" s="98">
        <v>0.48055088909999999</v>
      </c>
      <c r="V106" s="96">
        <v>0.69962223170000004</v>
      </c>
      <c r="W106" s="96"/>
      <c r="X106" s="96" t="s">
        <v>8</v>
      </c>
      <c r="Y106" s="96"/>
      <c r="Z106" s="96"/>
      <c r="AA106" s="95">
        <v>97154</v>
      </c>
      <c r="AB106" s="105">
        <v>675</v>
      </c>
      <c r="AC106" s="106">
        <v>82.624926969000001</v>
      </c>
      <c r="AD106" s="96">
        <v>81.647506074999995</v>
      </c>
      <c r="AE106" s="96">
        <v>83.602347863000006</v>
      </c>
      <c r="AF106" s="96">
        <v>0.24868586100000001</v>
      </c>
      <c r="AG106" s="98">
        <v>0.49868412950000002</v>
      </c>
      <c r="AH106" s="96">
        <v>0.69979404710000004</v>
      </c>
      <c r="AI106" s="96"/>
      <c r="AJ106" s="96" t="s">
        <v>8</v>
      </c>
      <c r="AK106" s="96"/>
      <c r="AL106" s="96"/>
      <c r="AM106" s="96">
        <v>0.58752643709999997</v>
      </c>
      <c r="AN106" s="96"/>
      <c r="AO106" s="96"/>
      <c r="AP106" s="96"/>
      <c r="AQ106" s="96">
        <v>0.1864800466</v>
      </c>
      <c r="AR106" s="96"/>
      <c r="AS106" s="96"/>
      <c r="AT106" s="96"/>
      <c r="AU106" s="95" t="s">
        <v>8</v>
      </c>
      <c r="AV106" s="95" t="s">
        <v>8</v>
      </c>
      <c r="AW106" s="95" t="s">
        <v>8</v>
      </c>
      <c r="AX106" s="95" t="s">
        <v>8</v>
      </c>
      <c r="AY106" s="95" t="s">
        <v>8</v>
      </c>
      <c r="AZ106" s="95"/>
      <c r="BA106" s="95"/>
      <c r="BB106" s="95"/>
      <c r="BC106" s="107" t="s">
        <v>8</v>
      </c>
      <c r="BD106" s="108">
        <v>145</v>
      </c>
      <c r="BE106" s="108">
        <v>136</v>
      </c>
      <c r="BF106" s="108">
        <v>135</v>
      </c>
    </row>
    <row r="107" spans="1:93" x14ac:dyDescent="0.3">
      <c r="A107" s="10"/>
      <c r="B107" t="s">
        <v>92</v>
      </c>
      <c r="C107" s="95">
        <v>83005</v>
      </c>
      <c r="D107" s="105">
        <v>903</v>
      </c>
      <c r="E107" s="106">
        <v>75.650387191999997</v>
      </c>
      <c r="F107" s="96">
        <v>74.521439889000007</v>
      </c>
      <c r="G107" s="96">
        <v>76.779334495000001</v>
      </c>
      <c r="H107" s="96">
        <v>0.33176853750000002</v>
      </c>
      <c r="I107" s="98">
        <v>0.57599352209999999</v>
      </c>
      <c r="J107" s="96">
        <v>0</v>
      </c>
      <c r="K107" s="96"/>
      <c r="L107" s="96" t="s">
        <v>8</v>
      </c>
      <c r="M107" s="96"/>
      <c r="N107" s="96"/>
      <c r="O107" s="95">
        <v>88231</v>
      </c>
      <c r="P107" s="105">
        <v>852</v>
      </c>
      <c r="Q107" s="106">
        <v>76.323103000000003</v>
      </c>
      <c r="R107" s="96">
        <v>75.259006951999993</v>
      </c>
      <c r="S107" s="96">
        <v>77.387199046999996</v>
      </c>
      <c r="T107" s="96">
        <v>0.2947470841</v>
      </c>
      <c r="U107" s="98">
        <v>0.54290614660000003</v>
      </c>
      <c r="V107" s="96">
        <v>0</v>
      </c>
      <c r="W107" s="96"/>
      <c r="X107" s="96" t="s">
        <v>8</v>
      </c>
      <c r="Y107" s="96"/>
      <c r="Z107" s="96"/>
      <c r="AA107" s="95">
        <v>84172</v>
      </c>
      <c r="AB107" s="105">
        <v>795</v>
      </c>
      <c r="AC107" s="106">
        <v>76.139690594000001</v>
      </c>
      <c r="AD107" s="96">
        <v>75.019103260999998</v>
      </c>
      <c r="AE107" s="96">
        <v>77.260277927999994</v>
      </c>
      <c r="AF107" s="96">
        <v>0.32687317069999999</v>
      </c>
      <c r="AG107" s="98">
        <v>0.57172823149999996</v>
      </c>
      <c r="AH107" s="96">
        <v>0</v>
      </c>
      <c r="AI107" s="96"/>
      <c r="AJ107" s="96" t="s">
        <v>8</v>
      </c>
      <c r="AK107" s="96"/>
      <c r="AL107" s="96"/>
      <c r="AM107" s="96">
        <v>0.81604856029999995</v>
      </c>
      <c r="AN107" s="96"/>
      <c r="AO107" s="96"/>
      <c r="AP107" s="96"/>
      <c r="AQ107" s="96">
        <v>0.39538302330000002</v>
      </c>
      <c r="AR107" s="96"/>
      <c r="AS107" s="96"/>
      <c r="AT107" s="96"/>
      <c r="AU107" s="95">
        <v>1</v>
      </c>
      <c r="AV107" s="95">
        <v>2</v>
      </c>
      <c r="AW107" s="95">
        <v>3</v>
      </c>
      <c r="AX107" s="95" t="s">
        <v>8</v>
      </c>
      <c r="AY107" s="95" t="s">
        <v>8</v>
      </c>
      <c r="AZ107" s="95"/>
      <c r="BA107" s="95"/>
      <c r="BB107" s="95"/>
      <c r="BC107" s="107" t="s">
        <v>179</v>
      </c>
      <c r="BD107" s="108">
        <v>180.6</v>
      </c>
      <c r="BE107" s="108">
        <v>170.4</v>
      </c>
      <c r="BF107" s="108">
        <v>159</v>
      </c>
    </row>
    <row r="108" spans="1:93" x14ac:dyDescent="0.3">
      <c r="A108" s="10"/>
      <c r="B108" t="s">
        <v>93</v>
      </c>
      <c r="C108" s="95">
        <v>72085</v>
      </c>
      <c r="D108" s="105">
        <v>463</v>
      </c>
      <c r="E108" s="106">
        <v>82.095860177999995</v>
      </c>
      <c r="F108" s="96">
        <v>80.816740394000007</v>
      </c>
      <c r="G108" s="96">
        <v>83.374979961999998</v>
      </c>
      <c r="H108" s="96">
        <v>0.4259025984</v>
      </c>
      <c r="I108" s="98">
        <v>0.65261213470000001</v>
      </c>
      <c r="J108" s="96">
        <v>0.63180303449999997</v>
      </c>
      <c r="K108" s="96"/>
      <c r="L108" s="96" t="s">
        <v>8</v>
      </c>
      <c r="M108" s="96"/>
      <c r="N108" s="96"/>
      <c r="O108" s="95">
        <v>77746</v>
      </c>
      <c r="P108" s="105">
        <v>390</v>
      </c>
      <c r="Q108" s="106">
        <v>84.680625234999994</v>
      </c>
      <c r="R108" s="96">
        <v>83.331016680999994</v>
      </c>
      <c r="S108" s="96">
        <v>86.030233788999993</v>
      </c>
      <c r="T108" s="96">
        <v>0.47413662239999999</v>
      </c>
      <c r="U108" s="98">
        <v>0.68857579280000003</v>
      </c>
      <c r="V108" s="96">
        <v>7.0378530000000002E-3</v>
      </c>
      <c r="W108" s="96"/>
      <c r="X108" s="96" t="s">
        <v>8</v>
      </c>
      <c r="Y108" s="96"/>
      <c r="Z108" s="96"/>
      <c r="AA108" s="95">
        <v>78346</v>
      </c>
      <c r="AB108" s="105">
        <v>405</v>
      </c>
      <c r="AC108" s="106">
        <v>84.750270873000005</v>
      </c>
      <c r="AD108" s="96">
        <v>83.476244174000001</v>
      </c>
      <c r="AE108" s="96">
        <v>86.024297571999995</v>
      </c>
      <c r="AF108" s="96">
        <v>0.42251770849999998</v>
      </c>
      <c r="AG108" s="98">
        <v>0.6500136218</v>
      </c>
      <c r="AH108" s="96">
        <v>3.1920020999999998E-3</v>
      </c>
      <c r="AI108" s="96"/>
      <c r="AJ108" s="96" t="s">
        <v>8</v>
      </c>
      <c r="AK108" s="96"/>
      <c r="AL108" s="96"/>
      <c r="AM108" s="96">
        <v>0.94136862980000002</v>
      </c>
      <c r="AN108" s="96"/>
      <c r="AO108" s="96"/>
      <c r="AP108" s="96"/>
      <c r="AQ108" s="96">
        <v>6.4394595000000004E-3</v>
      </c>
      <c r="AR108" s="96"/>
      <c r="AS108" s="96"/>
      <c r="AT108" s="96"/>
      <c r="AU108" s="95" t="s">
        <v>8</v>
      </c>
      <c r="AV108" s="95">
        <v>2</v>
      </c>
      <c r="AW108" s="95">
        <v>3</v>
      </c>
      <c r="AX108" s="95" t="s">
        <v>383</v>
      </c>
      <c r="AY108" s="95" t="s">
        <v>8</v>
      </c>
      <c r="AZ108" s="95"/>
      <c r="BA108" s="95"/>
      <c r="BB108" s="95"/>
      <c r="BC108" s="107" t="s">
        <v>387</v>
      </c>
      <c r="BD108" s="108">
        <v>92.6</v>
      </c>
      <c r="BE108" s="108">
        <v>78</v>
      </c>
      <c r="BF108" s="108">
        <v>81</v>
      </c>
    </row>
    <row r="109" spans="1:93" x14ac:dyDescent="0.3">
      <c r="A109" s="10"/>
      <c r="B109" t="s">
        <v>94</v>
      </c>
      <c r="C109" s="95">
        <v>37850</v>
      </c>
      <c r="D109" s="105">
        <v>547</v>
      </c>
      <c r="E109" s="106">
        <v>71.972638196000005</v>
      </c>
      <c r="F109" s="96">
        <v>70.304182849</v>
      </c>
      <c r="G109" s="96">
        <v>73.641093541999993</v>
      </c>
      <c r="H109" s="96">
        <v>0.72463120680000004</v>
      </c>
      <c r="I109" s="98">
        <v>0.85125272799999996</v>
      </c>
      <c r="J109" s="96">
        <v>0</v>
      </c>
      <c r="K109" s="96"/>
      <c r="L109" s="96" t="s">
        <v>8</v>
      </c>
      <c r="M109" s="96"/>
      <c r="N109" s="96"/>
      <c r="O109" s="95">
        <v>41759</v>
      </c>
      <c r="P109" s="105">
        <v>533</v>
      </c>
      <c r="Q109" s="106">
        <v>72.118924266999997</v>
      </c>
      <c r="R109" s="96">
        <v>70.479785370000002</v>
      </c>
      <c r="S109" s="96">
        <v>73.758063164000006</v>
      </c>
      <c r="T109" s="96">
        <v>0.69938992209999995</v>
      </c>
      <c r="U109" s="98">
        <v>0.83629535580000003</v>
      </c>
      <c r="V109" s="96">
        <v>0</v>
      </c>
      <c r="W109" s="96"/>
      <c r="X109" s="96" t="s">
        <v>8</v>
      </c>
      <c r="Y109" s="96"/>
      <c r="Z109" s="96"/>
      <c r="AA109" s="95">
        <v>40399</v>
      </c>
      <c r="AB109" s="105">
        <v>616</v>
      </c>
      <c r="AC109" s="106">
        <v>69.658853288000003</v>
      </c>
      <c r="AD109" s="96">
        <v>68.015690493999998</v>
      </c>
      <c r="AE109" s="96">
        <v>71.302016081999994</v>
      </c>
      <c r="AF109" s="96">
        <v>0.70282797959999999</v>
      </c>
      <c r="AG109" s="98">
        <v>0.83834836410000002</v>
      </c>
      <c r="AH109" s="96">
        <v>0</v>
      </c>
      <c r="AI109" s="96"/>
      <c r="AJ109" s="96" t="s">
        <v>8</v>
      </c>
      <c r="AK109" s="96"/>
      <c r="AL109" s="96"/>
      <c r="AM109" s="96">
        <v>3.7755941699999997E-2</v>
      </c>
      <c r="AN109" s="96"/>
      <c r="AO109" s="96"/>
      <c r="AP109" s="96"/>
      <c r="AQ109" s="96">
        <v>0.90243407249999996</v>
      </c>
      <c r="AR109" s="96"/>
      <c r="AS109" s="96"/>
      <c r="AT109" s="96"/>
      <c r="AU109" s="95">
        <v>1</v>
      </c>
      <c r="AV109" s="95">
        <v>2</v>
      </c>
      <c r="AW109" s="95">
        <v>3</v>
      </c>
      <c r="AX109" s="95" t="s">
        <v>8</v>
      </c>
      <c r="AY109" s="95" t="s">
        <v>384</v>
      </c>
      <c r="AZ109" s="95"/>
      <c r="BA109" s="95"/>
      <c r="BB109" s="95"/>
      <c r="BC109" s="107" t="s">
        <v>183</v>
      </c>
      <c r="BD109" s="108">
        <v>109.4</v>
      </c>
      <c r="BE109" s="108">
        <v>106.6</v>
      </c>
      <c r="BF109" s="108">
        <v>123.2</v>
      </c>
      <c r="CO109" s="4"/>
    </row>
    <row r="110" spans="1:93" s="3" customFormat="1" x14ac:dyDescent="0.3">
      <c r="A110" s="10" t="s">
        <v>186</v>
      </c>
      <c r="B110" s="3" t="s">
        <v>168</v>
      </c>
      <c r="C110" s="101">
        <v>156309</v>
      </c>
      <c r="D110" s="102">
        <v>735</v>
      </c>
      <c r="E110" s="97">
        <v>84.850314083000001</v>
      </c>
      <c r="F110" s="103">
        <v>84.151563555999999</v>
      </c>
      <c r="G110" s="103">
        <v>85.549064610000002</v>
      </c>
      <c r="H110" s="103">
        <v>0.1270960793</v>
      </c>
      <c r="I110" s="104">
        <v>0.35650537069999999</v>
      </c>
      <c r="J110" s="103">
        <v>2.6139309999999999E-11</v>
      </c>
      <c r="K110" s="103"/>
      <c r="L110" s="103" t="s">
        <v>8</v>
      </c>
      <c r="M110" s="103"/>
      <c r="N110" s="103"/>
      <c r="O110" s="101">
        <v>180535</v>
      </c>
      <c r="P110" s="102">
        <v>854</v>
      </c>
      <c r="Q110" s="97">
        <v>84.787782186000001</v>
      </c>
      <c r="R110" s="103">
        <v>84.115752893999996</v>
      </c>
      <c r="S110" s="103">
        <v>85.459811478000006</v>
      </c>
      <c r="T110" s="103">
        <v>0.1175612685</v>
      </c>
      <c r="U110" s="104">
        <v>0.34287208769999999</v>
      </c>
      <c r="V110" s="103">
        <v>1.9884782999999999E-8</v>
      </c>
      <c r="W110" s="103"/>
      <c r="X110" s="103" t="s">
        <v>8</v>
      </c>
      <c r="Y110" s="103"/>
      <c r="Z110" s="103"/>
      <c r="AA110" s="101">
        <v>204410</v>
      </c>
      <c r="AB110" s="102">
        <v>1034</v>
      </c>
      <c r="AC110" s="97">
        <v>84.673029563</v>
      </c>
      <c r="AD110" s="103">
        <v>84.06999304</v>
      </c>
      <c r="AE110" s="103">
        <v>85.276066084999997</v>
      </c>
      <c r="AF110" s="103">
        <v>9.4661871999999994E-2</v>
      </c>
      <c r="AG110" s="104">
        <v>0.30767169509999998</v>
      </c>
      <c r="AH110" s="103">
        <v>5.3547891000000004E-9</v>
      </c>
      <c r="AI110" s="103"/>
      <c r="AJ110" s="103" t="s">
        <v>8</v>
      </c>
      <c r="AK110" s="103"/>
      <c r="AL110" s="103"/>
      <c r="AM110" s="103">
        <v>0.80328674529999999</v>
      </c>
      <c r="AN110" s="103"/>
      <c r="AO110" s="103"/>
      <c r="AP110" s="103"/>
      <c r="AQ110" s="103">
        <v>0.89939793040000005</v>
      </c>
      <c r="AR110" s="103"/>
      <c r="AS110" s="103"/>
      <c r="AT110" s="103"/>
      <c r="AU110" s="101">
        <v>1</v>
      </c>
      <c r="AV110" s="101">
        <v>2</v>
      </c>
      <c r="AW110" s="101">
        <v>3</v>
      </c>
      <c r="AX110" s="101" t="s">
        <v>8</v>
      </c>
      <c r="AY110" s="101" t="s">
        <v>8</v>
      </c>
      <c r="AZ110" s="101"/>
      <c r="BA110" s="101"/>
      <c r="BB110" s="101"/>
      <c r="BC110" s="99" t="s">
        <v>179</v>
      </c>
      <c r="BD110" s="100">
        <v>147</v>
      </c>
      <c r="BE110" s="100">
        <v>170.8</v>
      </c>
      <c r="BF110" s="100">
        <v>206.8</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169</v>
      </c>
      <c r="C111" s="95">
        <v>70535</v>
      </c>
      <c r="D111" s="105">
        <v>543</v>
      </c>
      <c r="E111" s="106">
        <v>82.971719519000004</v>
      </c>
      <c r="F111" s="96">
        <v>81.912034001999999</v>
      </c>
      <c r="G111" s="96">
        <v>84.031405035999995</v>
      </c>
      <c r="H111" s="96">
        <v>0.29230877649999998</v>
      </c>
      <c r="I111" s="98">
        <v>0.5406558762</v>
      </c>
      <c r="J111" s="96">
        <v>0.30527408230000003</v>
      </c>
      <c r="K111" s="96"/>
      <c r="L111" s="96" t="s">
        <v>8</v>
      </c>
      <c r="M111" s="96"/>
      <c r="N111" s="96"/>
      <c r="O111" s="95">
        <v>74398</v>
      </c>
      <c r="P111" s="105">
        <v>468</v>
      </c>
      <c r="Q111" s="106">
        <v>85.369806737999994</v>
      </c>
      <c r="R111" s="96">
        <v>84.387732905999997</v>
      </c>
      <c r="S111" s="96">
        <v>86.351880570000006</v>
      </c>
      <c r="T111" s="96">
        <v>0.25105919719999997</v>
      </c>
      <c r="U111" s="98">
        <v>0.50105807769999999</v>
      </c>
      <c r="V111" s="96">
        <v>4.6306270000000002E-7</v>
      </c>
      <c r="W111" s="96"/>
      <c r="X111" s="96" t="s">
        <v>8</v>
      </c>
      <c r="Y111" s="96"/>
      <c r="Z111" s="96"/>
      <c r="AA111" s="95">
        <v>79190</v>
      </c>
      <c r="AB111" s="105">
        <v>540</v>
      </c>
      <c r="AC111" s="106">
        <v>83.943894168</v>
      </c>
      <c r="AD111" s="96">
        <v>82.894670074999993</v>
      </c>
      <c r="AE111" s="96">
        <v>84.993118261000006</v>
      </c>
      <c r="AF111" s="96">
        <v>0.28656580520000002</v>
      </c>
      <c r="AG111" s="98">
        <v>0.53531841479999998</v>
      </c>
      <c r="AH111" s="96">
        <v>3.7723580700000002E-2</v>
      </c>
      <c r="AI111" s="96"/>
      <c r="AJ111" s="96" t="s">
        <v>8</v>
      </c>
      <c r="AK111" s="96"/>
      <c r="AL111" s="96"/>
      <c r="AM111" s="96">
        <v>5.1810796399999998E-2</v>
      </c>
      <c r="AN111" s="96"/>
      <c r="AO111" s="96"/>
      <c r="AP111" s="96"/>
      <c r="AQ111" s="96">
        <v>1.1409151E-3</v>
      </c>
      <c r="AR111" s="96"/>
      <c r="AS111" s="96"/>
      <c r="AT111" s="96"/>
      <c r="AU111" s="95" t="s">
        <v>8</v>
      </c>
      <c r="AV111" s="95">
        <v>2</v>
      </c>
      <c r="AW111" s="95" t="s">
        <v>8</v>
      </c>
      <c r="AX111" s="95" t="s">
        <v>383</v>
      </c>
      <c r="AY111" s="95" t="s">
        <v>8</v>
      </c>
      <c r="AZ111" s="95"/>
      <c r="BA111" s="95"/>
      <c r="BB111" s="95"/>
      <c r="BC111" s="107" t="s">
        <v>194</v>
      </c>
      <c r="BD111" s="108">
        <v>108.6</v>
      </c>
      <c r="BE111" s="108">
        <v>93.6</v>
      </c>
      <c r="BF111" s="108">
        <v>108</v>
      </c>
    </row>
    <row r="112" spans="1:93" x14ac:dyDescent="0.3">
      <c r="A112" s="10"/>
      <c r="B112" t="s">
        <v>170</v>
      </c>
      <c r="C112" s="95">
        <v>119092</v>
      </c>
      <c r="D112" s="105">
        <v>825</v>
      </c>
      <c r="E112" s="106">
        <v>84.713014428999998</v>
      </c>
      <c r="F112" s="96">
        <v>83.918765750999995</v>
      </c>
      <c r="G112" s="96">
        <v>85.507263105999996</v>
      </c>
      <c r="H112" s="96">
        <v>0.16421047529999999</v>
      </c>
      <c r="I112" s="98">
        <v>0.40522891709999997</v>
      </c>
      <c r="J112" s="96">
        <v>2.5915995E-8</v>
      </c>
      <c r="K112" s="96"/>
      <c r="L112" s="96" t="s">
        <v>8</v>
      </c>
      <c r="M112" s="96"/>
      <c r="N112" s="96"/>
      <c r="O112" s="95">
        <v>129311</v>
      </c>
      <c r="P112" s="105">
        <v>903</v>
      </c>
      <c r="Q112" s="106">
        <v>84.297700312000003</v>
      </c>
      <c r="R112" s="96">
        <v>83.526095420999994</v>
      </c>
      <c r="S112" s="96">
        <v>85.069305201999995</v>
      </c>
      <c r="T112" s="96">
        <v>0.1549807651</v>
      </c>
      <c r="U112" s="98">
        <v>0.39367596459999998</v>
      </c>
      <c r="V112" s="96">
        <v>2.1707519999999999E-4</v>
      </c>
      <c r="W112" s="96"/>
      <c r="X112" s="96" t="s">
        <v>8</v>
      </c>
      <c r="Y112" s="96"/>
      <c r="Z112" s="96"/>
      <c r="AA112" s="95">
        <v>139727</v>
      </c>
      <c r="AB112" s="105">
        <v>934</v>
      </c>
      <c r="AC112" s="106">
        <v>84.518359935000007</v>
      </c>
      <c r="AD112" s="96">
        <v>83.781176578</v>
      </c>
      <c r="AE112" s="96">
        <v>85.255543293000002</v>
      </c>
      <c r="AF112" s="96">
        <v>0.1414617094</v>
      </c>
      <c r="AG112" s="98">
        <v>0.37611395800000003</v>
      </c>
      <c r="AH112" s="96">
        <v>9.8400187999999994E-6</v>
      </c>
      <c r="AI112" s="96"/>
      <c r="AJ112" s="96" t="s">
        <v>8</v>
      </c>
      <c r="AK112" s="96"/>
      <c r="AL112" s="96"/>
      <c r="AM112" s="96">
        <v>0.68527343070000002</v>
      </c>
      <c r="AN112" s="96"/>
      <c r="AO112" s="96"/>
      <c r="AP112" s="96"/>
      <c r="AQ112" s="96">
        <v>0.46227365869999998</v>
      </c>
      <c r="AR112" s="96"/>
      <c r="AS112" s="96"/>
      <c r="AT112" s="96"/>
      <c r="AU112" s="95">
        <v>1</v>
      </c>
      <c r="AV112" s="95">
        <v>2</v>
      </c>
      <c r="AW112" s="95">
        <v>3</v>
      </c>
      <c r="AX112" s="95" t="s">
        <v>8</v>
      </c>
      <c r="AY112" s="95" t="s">
        <v>8</v>
      </c>
      <c r="AZ112" s="95"/>
      <c r="BA112" s="95"/>
      <c r="BB112" s="95"/>
      <c r="BC112" s="107" t="s">
        <v>179</v>
      </c>
      <c r="BD112" s="108">
        <v>165</v>
      </c>
      <c r="BE112" s="108">
        <v>180.6</v>
      </c>
      <c r="BF112" s="108">
        <v>186.8</v>
      </c>
    </row>
    <row r="113" spans="1:93" x14ac:dyDescent="0.3">
      <c r="A113" s="10"/>
      <c r="B113" t="s">
        <v>171</v>
      </c>
      <c r="C113" s="95">
        <v>96762</v>
      </c>
      <c r="D113" s="105">
        <v>748</v>
      </c>
      <c r="E113" s="106">
        <v>81.330581924000001</v>
      </c>
      <c r="F113" s="96">
        <v>80.382417751000006</v>
      </c>
      <c r="G113" s="96">
        <v>82.278746096999996</v>
      </c>
      <c r="H113" s="96">
        <v>0.23402105870000001</v>
      </c>
      <c r="I113" s="98">
        <v>0.48375723110000002</v>
      </c>
      <c r="J113" s="96">
        <v>2.76731801E-2</v>
      </c>
      <c r="K113" s="96"/>
      <c r="L113" s="96" t="s">
        <v>8</v>
      </c>
      <c r="M113" s="96"/>
      <c r="N113" s="96"/>
      <c r="O113" s="95">
        <v>101088</v>
      </c>
      <c r="P113" s="105">
        <v>763</v>
      </c>
      <c r="Q113" s="106">
        <v>81.513585458999998</v>
      </c>
      <c r="R113" s="96">
        <v>80.566670689999995</v>
      </c>
      <c r="S113" s="96">
        <v>82.460500226999997</v>
      </c>
      <c r="T113" s="96">
        <v>0.23340472170000001</v>
      </c>
      <c r="U113" s="98">
        <v>0.48311977979999998</v>
      </c>
      <c r="V113" s="96">
        <v>7.9636645999999998E-3</v>
      </c>
      <c r="W113" s="96"/>
      <c r="X113" s="96" t="s">
        <v>8</v>
      </c>
      <c r="Y113" s="96"/>
      <c r="Z113" s="96"/>
      <c r="AA113" s="95">
        <v>108467</v>
      </c>
      <c r="AB113" s="105">
        <v>807</v>
      </c>
      <c r="AC113" s="106">
        <v>81.881428829000001</v>
      </c>
      <c r="AD113" s="96">
        <v>80.997125937000007</v>
      </c>
      <c r="AE113" s="96">
        <v>82.765731720000005</v>
      </c>
      <c r="AF113" s="96">
        <v>0.2035588307</v>
      </c>
      <c r="AG113" s="98">
        <v>0.45117494470000002</v>
      </c>
      <c r="AH113" s="96">
        <v>4.0519984199999998E-2</v>
      </c>
      <c r="AI113" s="96"/>
      <c r="AJ113" s="96" t="s">
        <v>8</v>
      </c>
      <c r="AK113" s="96"/>
      <c r="AL113" s="96"/>
      <c r="AM113" s="96">
        <v>0.57789084960000003</v>
      </c>
      <c r="AN113" s="96"/>
      <c r="AO113" s="96"/>
      <c r="AP113" s="96"/>
      <c r="AQ113" s="96">
        <v>0.78895170839999995</v>
      </c>
      <c r="AR113" s="96"/>
      <c r="AS113" s="96"/>
      <c r="AT113" s="96"/>
      <c r="AU113" s="95" t="s">
        <v>8</v>
      </c>
      <c r="AV113" s="95" t="s">
        <v>8</v>
      </c>
      <c r="AW113" s="95" t="s">
        <v>8</v>
      </c>
      <c r="AX113" s="95" t="s">
        <v>8</v>
      </c>
      <c r="AY113" s="95" t="s">
        <v>8</v>
      </c>
      <c r="AZ113" s="95"/>
      <c r="BA113" s="95"/>
      <c r="BB113" s="95"/>
      <c r="BC113" s="107" t="s">
        <v>8</v>
      </c>
      <c r="BD113" s="108">
        <v>149.6</v>
      </c>
      <c r="BE113" s="108">
        <v>152.6</v>
      </c>
      <c r="BF113" s="108">
        <v>161.4</v>
      </c>
      <c r="BQ113" s="90"/>
      <c r="CO113" s="4"/>
    </row>
    <row r="114" spans="1:93" s="3" customFormat="1" x14ac:dyDescent="0.3">
      <c r="A114" s="10"/>
      <c r="B114" s="3" t="s">
        <v>95</v>
      </c>
      <c r="C114" s="101">
        <v>133766</v>
      </c>
      <c r="D114" s="102">
        <v>669</v>
      </c>
      <c r="E114" s="97">
        <v>84.733735770999999</v>
      </c>
      <c r="F114" s="103">
        <v>83.909098796999999</v>
      </c>
      <c r="G114" s="103">
        <v>85.558372745</v>
      </c>
      <c r="H114" s="103">
        <v>0.1770163837</v>
      </c>
      <c r="I114" s="104">
        <v>0.42073315020000002</v>
      </c>
      <c r="J114" s="103">
        <v>6.0307538999999995E-8</v>
      </c>
      <c r="K114" s="103"/>
      <c r="L114" s="103" t="s">
        <v>8</v>
      </c>
      <c r="M114" s="103"/>
      <c r="N114" s="103"/>
      <c r="O114" s="101">
        <v>144020</v>
      </c>
      <c r="P114" s="102">
        <v>780</v>
      </c>
      <c r="Q114" s="97">
        <v>84.890443278999996</v>
      </c>
      <c r="R114" s="103">
        <v>84.176714242000003</v>
      </c>
      <c r="S114" s="103">
        <v>85.604172316000003</v>
      </c>
      <c r="T114" s="103">
        <v>0.1326033784</v>
      </c>
      <c r="U114" s="104">
        <v>0.36414746790000002</v>
      </c>
      <c r="V114" s="103">
        <v>2.4643243999999999E-8</v>
      </c>
      <c r="W114" s="103"/>
      <c r="X114" s="103" t="s">
        <v>8</v>
      </c>
      <c r="Y114" s="103"/>
      <c r="Z114" s="103"/>
      <c r="AA114" s="101">
        <v>152716</v>
      </c>
      <c r="AB114" s="102">
        <v>857</v>
      </c>
      <c r="AC114" s="97">
        <v>85.352097095000005</v>
      </c>
      <c r="AD114" s="103">
        <v>84.613407534000004</v>
      </c>
      <c r="AE114" s="103">
        <v>86.090786656000006</v>
      </c>
      <c r="AF114" s="103">
        <v>0.14204036549999999</v>
      </c>
      <c r="AG114" s="104">
        <v>0.37688242929999999</v>
      </c>
      <c r="AH114" s="103">
        <v>4.7870600000000002E-11</v>
      </c>
      <c r="AI114" s="103"/>
      <c r="AJ114" s="103" t="s">
        <v>8</v>
      </c>
      <c r="AK114" s="103"/>
      <c r="AL114" s="103"/>
      <c r="AM114" s="103">
        <v>0.37836649709999998</v>
      </c>
      <c r="AN114" s="103"/>
      <c r="AO114" s="103"/>
      <c r="AP114" s="103"/>
      <c r="AQ114" s="103">
        <v>0.77822894809999998</v>
      </c>
      <c r="AR114" s="103"/>
      <c r="AS114" s="103"/>
      <c r="AT114" s="103"/>
      <c r="AU114" s="101">
        <v>1</v>
      </c>
      <c r="AV114" s="101">
        <v>2</v>
      </c>
      <c r="AW114" s="101">
        <v>3</v>
      </c>
      <c r="AX114" s="101" t="s">
        <v>8</v>
      </c>
      <c r="AY114" s="101" t="s">
        <v>8</v>
      </c>
      <c r="AZ114" s="101"/>
      <c r="BA114" s="101"/>
      <c r="BB114" s="101"/>
      <c r="BC114" s="99" t="s">
        <v>179</v>
      </c>
      <c r="BD114" s="100">
        <v>133.80000000000001</v>
      </c>
      <c r="BE114" s="100">
        <v>156</v>
      </c>
      <c r="BF114" s="100">
        <v>171.4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96</v>
      </c>
      <c r="C115" s="95">
        <v>48319</v>
      </c>
      <c r="D115" s="105">
        <v>405</v>
      </c>
      <c r="E115" s="106">
        <v>83.785639927999995</v>
      </c>
      <c r="F115" s="96">
        <v>82.691362017000003</v>
      </c>
      <c r="G115" s="96">
        <v>84.879917839000001</v>
      </c>
      <c r="H115" s="96">
        <v>0.31170453619999999</v>
      </c>
      <c r="I115" s="98">
        <v>0.55830505649999995</v>
      </c>
      <c r="J115" s="96">
        <v>1.4861326399999999E-2</v>
      </c>
      <c r="K115" s="96"/>
      <c r="L115" s="96" t="s">
        <v>8</v>
      </c>
      <c r="M115" s="96"/>
      <c r="N115" s="96"/>
      <c r="O115" s="95">
        <v>50376</v>
      </c>
      <c r="P115" s="105">
        <v>428</v>
      </c>
      <c r="Q115" s="106">
        <v>83.639716393</v>
      </c>
      <c r="R115" s="96">
        <v>82.407030836000004</v>
      </c>
      <c r="S115" s="96">
        <v>84.872401951000001</v>
      </c>
      <c r="T115" s="96">
        <v>0.39554187909999999</v>
      </c>
      <c r="U115" s="98">
        <v>0.62892120259999995</v>
      </c>
      <c r="V115" s="96">
        <v>0.1919818801</v>
      </c>
      <c r="W115" s="96"/>
      <c r="X115" s="96" t="s">
        <v>8</v>
      </c>
      <c r="Y115" s="96"/>
      <c r="Z115" s="96"/>
      <c r="AA115" s="95">
        <v>52523</v>
      </c>
      <c r="AB115" s="105">
        <v>461</v>
      </c>
      <c r="AC115" s="106">
        <v>83.632671428999998</v>
      </c>
      <c r="AD115" s="96">
        <v>82.432986725000006</v>
      </c>
      <c r="AE115" s="96">
        <v>84.832356133999994</v>
      </c>
      <c r="AF115" s="96">
        <v>0.3746468631</v>
      </c>
      <c r="AG115" s="98">
        <v>0.6120840327</v>
      </c>
      <c r="AH115" s="96">
        <v>0.1876741223</v>
      </c>
      <c r="AI115" s="96"/>
      <c r="AJ115" s="96" t="s">
        <v>8</v>
      </c>
      <c r="AK115" s="96"/>
      <c r="AL115" s="96"/>
      <c r="AM115" s="96">
        <v>0.9935950523</v>
      </c>
      <c r="AN115" s="96"/>
      <c r="AO115" s="96"/>
      <c r="AP115" s="96"/>
      <c r="AQ115" s="96">
        <v>0.86224571539999995</v>
      </c>
      <c r="AR115" s="96"/>
      <c r="AS115" s="96"/>
      <c r="AT115" s="96"/>
      <c r="AU115" s="95" t="s">
        <v>8</v>
      </c>
      <c r="AV115" s="95" t="s">
        <v>8</v>
      </c>
      <c r="AW115" s="95" t="s">
        <v>8</v>
      </c>
      <c r="AX115" s="95" t="s">
        <v>8</v>
      </c>
      <c r="AY115" s="95" t="s">
        <v>8</v>
      </c>
      <c r="AZ115" s="95"/>
      <c r="BA115" s="95"/>
      <c r="BB115" s="95"/>
      <c r="BC115" s="107" t="s">
        <v>8</v>
      </c>
      <c r="BD115" s="108">
        <v>81</v>
      </c>
      <c r="BE115" s="108">
        <v>85.6</v>
      </c>
      <c r="BF115" s="108">
        <v>92.2</v>
      </c>
    </row>
    <row r="116" spans="1:93" x14ac:dyDescent="0.3">
      <c r="A116" s="10"/>
      <c r="B116" t="s">
        <v>97</v>
      </c>
      <c r="C116" s="95">
        <v>36653</v>
      </c>
      <c r="D116" s="105">
        <v>355</v>
      </c>
      <c r="E116" s="106">
        <v>82.281428614000006</v>
      </c>
      <c r="F116" s="96">
        <v>80.663409099999996</v>
      </c>
      <c r="G116" s="96">
        <v>83.899448128000003</v>
      </c>
      <c r="H116" s="96">
        <v>0.68148353520000005</v>
      </c>
      <c r="I116" s="98">
        <v>0.82552016039999998</v>
      </c>
      <c r="J116" s="96">
        <v>0.87582970169999996</v>
      </c>
      <c r="K116" s="96"/>
      <c r="L116" s="96" t="s">
        <v>8</v>
      </c>
      <c r="M116" s="96"/>
      <c r="N116" s="96"/>
      <c r="O116" s="95">
        <v>37194</v>
      </c>
      <c r="P116" s="105">
        <v>415</v>
      </c>
      <c r="Q116" s="106">
        <v>82.572988319000004</v>
      </c>
      <c r="R116" s="96">
        <v>81.367589819000003</v>
      </c>
      <c r="S116" s="96">
        <v>83.778386818000001</v>
      </c>
      <c r="T116" s="96">
        <v>0.3782240583</v>
      </c>
      <c r="U116" s="98">
        <v>0.61499923440000004</v>
      </c>
      <c r="V116" s="96">
        <v>0.699093929</v>
      </c>
      <c r="W116" s="96"/>
      <c r="X116" s="96" t="s">
        <v>8</v>
      </c>
      <c r="Y116" s="96"/>
      <c r="Z116" s="96"/>
      <c r="AA116" s="95">
        <v>38563</v>
      </c>
      <c r="AB116" s="105">
        <v>389</v>
      </c>
      <c r="AC116" s="106">
        <v>83.952370942000002</v>
      </c>
      <c r="AD116" s="96">
        <v>82.713627220000006</v>
      </c>
      <c r="AE116" s="96">
        <v>85.191114662999993</v>
      </c>
      <c r="AF116" s="96">
        <v>0.39943929820000001</v>
      </c>
      <c r="AG116" s="98">
        <v>0.63201210289999998</v>
      </c>
      <c r="AH116" s="96">
        <v>7.5312944500000006E-2</v>
      </c>
      <c r="AI116" s="96"/>
      <c r="AJ116" s="96" t="s">
        <v>8</v>
      </c>
      <c r="AK116" s="96"/>
      <c r="AL116" s="96"/>
      <c r="AM116" s="96">
        <v>0.1177734388</v>
      </c>
      <c r="AN116" s="96"/>
      <c r="AO116" s="96"/>
      <c r="AP116" s="96"/>
      <c r="AQ116" s="96">
        <v>0.77700291899999996</v>
      </c>
      <c r="AR116" s="96"/>
      <c r="AS116" s="96"/>
      <c r="AT116" s="96"/>
      <c r="AU116" s="95" t="s">
        <v>8</v>
      </c>
      <c r="AV116" s="95" t="s">
        <v>8</v>
      </c>
      <c r="AW116" s="95" t="s">
        <v>8</v>
      </c>
      <c r="AX116" s="95" t="s">
        <v>8</v>
      </c>
      <c r="AY116" s="95" t="s">
        <v>8</v>
      </c>
      <c r="AZ116" s="95"/>
      <c r="BA116" s="95"/>
      <c r="BB116" s="95"/>
      <c r="BC116" s="107" t="s">
        <v>8</v>
      </c>
      <c r="BD116" s="108">
        <v>71</v>
      </c>
      <c r="BE116" s="108">
        <v>83</v>
      </c>
      <c r="BF116" s="108">
        <v>77.8</v>
      </c>
    </row>
    <row r="117" spans="1:93" x14ac:dyDescent="0.3">
      <c r="A117" s="10"/>
      <c r="B117" t="s">
        <v>98</v>
      </c>
      <c r="C117" s="95">
        <v>25623</v>
      </c>
      <c r="D117" s="105">
        <v>440</v>
      </c>
      <c r="E117" s="106">
        <v>78.907146417999996</v>
      </c>
      <c r="F117" s="96">
        <v>77.334311764000006</v>
      </c>
      <c r="G117" s="96">
        <v>80.479981072000001</v>
      </c>
      <c r="H117" s="96">
        <v>0.643952741</v>
      </c>
      <c r="I117" s="98">
        <v>0.80246666040000003</v>
      </c>
      <c r="J117" s="96">
        <v>1.40132E-5</v>
      </c>
      <c r="K117" s="96"/>
      <c r="L117" s="96" t="s">
        <v>8</v>
      </c>
      <c r="M117" s="96"/>
      <c r="N117" s="96"/>
      <c r="O117" s="95">
        <v>26722</v>
      </c>
      <c r="P117" s="105">
        <v>439</v>
      </c>
      <c r="Q117" s="106">
        <v>80.264894401999996</v>
      </c>
      <c r="R117" s="96">
        <v>78.773401952</v>
      </c>
      <c r="S117" s="96">
        <v>81.756386852000006</v>
      </c>
      <c r="T117" s="96">
        <v>0.57906854649999995</v>
      </c>
      <c r="U117" s="98">
        <v>0.76096553570000003</v>
      </c>
      <c r="V117" s="96">
        <v>8.6803879999999996E-4</v>
      </c>
      <c r="W117" s="96"/>
      <c r="X117" s="96" t="s">
        <v>8</v>
      </c>
      <c r="Y117" s="96"/>
      <c r="Z117" s="96"/>
      <c r="AA117" s="95">
        <v>28055</v>
      </c>
      <c r="AB117" s="105">
        <v>428</v>
      </c>
      <c r="AC117" s="106">
        <v>80.674159920999998</v>
      </c>
      <c r="AD117" s="96">
        <v>79.115979698000004</v>
      </c>
      <c r="AE117" s="96">
        <v>82.232340144999995</v>
      </c>
      <c r="AF117" s="96">
        <v>0.63200895680000002</v>
      </c>
      <c r="AG117" s="98">
        <v>0.79498990989999996</v>
      </c>
      <c r="AH117" s="96">
        <v>7.2410380999999996E-3</v>
      </c>
      <c r="AI117" s="96"/>
      <c r="AJ117" s="96" t="s">
        <v>8</v>
      </c>
      <c r="AK117" s="96"/>
      <c r="AL117" s="96"/>
      <c r="AM117" s="96">
        <v>0.7099717619</v>
      </c>
      <c r="AN117" s="96"/>
      <c r="AO117" s="96"/>
      <c r="AP117" s="96"/>
      <c r="AQ117" s="96">
        <v>0.219549094</v>
      </c>
      <c r="AR117" s="96"/>
      <c r="AS117" s="96"/>
      <c r="AT117" s="96"/>
      <c r="AU117" s="95">
        <v>1</v>
      </c>
      <c r="AV117" s="95">
        <v>2</v>
      </c>
      <c r="AW117" s="95" t="s">
        <v>8</v>
      </c>
      <c r="AX117" s="95" t="s">
        <v>8</v>
      </c>
      <c r="AY117" s="95" t="s">
        <v>8</v>
      </c>
      <c r="AZ117" s="95"/>
      <c r="BA117" s="95"/>
      <c r="BB117" s="95"/>
      <c r="BC117" s="107" t="s">
        <v>148</v>
      </c>
      <c r="BD117" s="108">
        <v>88</v>
      </c>
      <c r="BE117" s="108">
        <v>87.8</v>
      </c>
      <c r="BF117" s="108">
        <v>85.6</v>
      </c>
    </row>
    <row r="118" spans="1:93" x14ac:dyDescent="0.3">
      <c r="A118" s="10"/>
      <c r="B118" t="s">
        <v>99</v>
      </c>
      <c r="C118" s="95">
        <v>47527</v>
      </c>
      <c r="D118" s="105">
        <v>321</v>
      </c>
      <c r="E118" s="106">
        <v>79.850710832999994</v>
      </c>
      <c r="F118" s="96">
        <v>78.365132005000007</v>
      </c>
      <c r="G118" s="96">
        <v>81.336289661999999</v>
      </c>
      <c r="H118" s="96">
        <v>0.5744857498</v>
      </c>
      <c r="I118" s="98">
        <v>0.75794838200000003</v>
      </c>
      <c r="J118" s="96">
        <v>7.8432450000000004E-4</v>
      </c>
      <c r="K118" s="96"/>
      <c r="L118" s="96" t="s">
        <v>8</v>
      </c>
      <c r="M118" s="96"/>
      <c r="N118" s="96"/>
      <c r="O118" s="95">
        <v>47508</v>
      </c>
      <c r="P118" s="105">
        <v>349</v>
      </c>
      <c r="Q118" s="106">
        <v>79.304114756999994</v>
      </c>
      <c r="R118" s="96">
        <v>77.829376408000002</v>
      </c>
      <c r="S118" s="96">
        <v>80.778853106</v>
      </c>
      <c r="T118" s="96">
        <v>0.56613213210000002</v>
      </c>
      <c r="U118" s="98">
        <v>0.75241752510000004</v>
      </c>
      <c r="V118" s="96">
        <v>3.5268451999999999E-6</v>
      </c>
      <c r="W118" s="96"/>
      <c r="X118" s="96" t="s">
        <v>8</v>
      </c>
      <c r="Y118" s="96"/>
      <c r="Z118" s="96"/>
      <c r="AA118" s="95">
        <v>50457</v>
      </c>
      <c r="AB118" s="105">
        <v>435</v>
      </c>
      <c r="AC118" s="106">
        <v>76.297255383999996</v>
      </c>
      <c r="AD118" s="96">
        <v>74.721593923</v>
      </c>
      <c r="AE118" s="96">
        <v>77.872916844000002</v>
      </c>
      <c r="AF118" s="96">
        <v>0.64626953300000001</v>
      </c>
      <c r="AG118" s="98">
        <v>0.80390890839999996</v>
      </c>
      <c r="AH118" s="96">
        <v>6.6613380000000004E-16</v>
      </c>
      <c r="AI118" s="96"/>
      <c r="AJ118" s="96" t="s">
        <v>8</v>
      </c>
      <c r="AK118" s="96"/>
      <c r="AL118" s="96"/>
      <c r="AM118" s="96">
        <v>6.3180848000000001E-3</v>
      </c>
      <c r="AN118" s="96"/>
      <c r="AO118" s="96"/>
      <c r="AP118" s="96"/>
      <c r="AQ118" s="96">
        <v>0.60879417410000003</v>
      </c>
      <c r="AR118" s="96"/>
      <c r="AS118" s="96"/>
      <c r="AT118" s="96"/>
      <c r="AU118" s="95">
        <v>1</v>
      </c>
      <c r="AV118" s="95">
        <v>2</v>
      </c>
      <c r="AW118" s="95">
        <v>3</v>
      </c>
      <c r="AX118" s="95" t="s">
        <v>8</v>
      </c>
      <c r="AY118" s="95" t="s">
        <v>384</v>
      </c>
      <c r="AZ118" s="95"/>
      <c r="BA118" s="95"/>
      <c r="BB118" s="95"/>
      <c r="BC118" s="107" t="s">
        <v>183</v>
      </c>
      <c r="BD118" s="108">
        <v>64.2</v>
      </c>
      <c r="BE118" s="108">
        <v>69.8</v>
      </c>
      <c r="BF118" s="108">
        <v>87</v>
      </c>
      <c r="BQ118" s="90"/>
      <c r="CC118" s="4"/>
      <c r="CO118" s="4"/>
    </row>
    <row r="119" spans="1:93" x14ac:dyDescent="0.3">
      <c r="A119" s="10"/>
      <c r="B119" t="s">
        <v>100</v>
      </c>
      <c r="C119" s="95">
        <v>8282</v>
      </c>
      <c r="D119" s="105">
        <v>47</v>
      </c>
      <c r="E119" s="106">
        <v>69.772863881999996</v>
      </c>
      <c r="F119" s="96">
        <v>66.293176595000006</v>
      </c>
      <c r="G119" s="96">
        <v>73.252551169</v>
      </c>
      <c r="H119" s="96">
        <v>3.1518699544</v>
      </c>
      <c r="I119" s="98">
        <v>1.7753506566999999</v>
      </c>
      <c r="J119" s="96">
        <v>1.151523E-12</v>
      </c>
      <c r="K119" s="96"/>
      <c r="L119" s="96" t="s">
        <v>8</v>
      </c>
      <c r="M119" s="96"/>
      <c r="N119" s="96"/>
      <c r="O119" s="95">
        <v>8783</v>
      </c>
      <c r="P119" s="105">
        <v>49</v>
      </c>
      <c r="Q119" s="106">
        <v>70.645854657000001</v>
      </c>
      <c r="R119" s="96">
        <v>65.898612522999997</v>
      </c>
      <c r="S119" s="96">
        <v>75.393096790000001</v>
      </c>
      <c r="T119" s="96">
        <v>5.8663858476000001</v>
      </c>
      <c r="U119" s="98">
        <v>2.4220623129000001</v>
      </c>
      <c r="V119" s="96">
        <v>5.1496471000000004E-7</v>
      </c>
      <c r="W119" s="96"/>
      <c r="X119" s="96" t="s">
        <v>8</v>
      </c>
      <c r="Y119" s="96"/>
      <c r="Z119" s="96"/>
      <c r="AA119" s="95">
        <v>9322</v>
      </c>
      <c r="AB119" s="105">
        <v>61</v>
      </c>
      <c r="AC119" s="106">
        <v>69.278515111000004</v>
      </c>
      <c r="AD119" s="96">
        <v>64.802164146999999</v>
      </c>
      <c r="AE119" s="96">
        <v>73.754866074999995</v>
      </c>
      <c r="AF119" s="96">
        <v>5.2159823914999999</v>
      </c>
      <c r="AG119" s="98">
        <v>2.2838525328000001</v>
      </c>
      <c r="AH119" s="96">
        <v>3.1128979E-9</v>
      </c>
      <c r="AI119" s="96"/>
      <c r="AJ119" s="96" t="s">
        <v>8</v>
      </c>
      <c r="AK119" s="96"/>
      <c r="AL119" s="96"/>
      <c r="AM119" s="96">
        <v>0.68126798740000005</v>
      </c>
      <c r="AN119" s="96"/>
      <c r="AO119" s="96"/>
      <c r="AP119" s="96"/>
      <c r="AQ119" s="96">
        <v>0.77127905760000004</v>
      </c>
      <c r="AR119" s="96"/>
      <c r="AS119" s="96"/>
      <c r="AT119" s="96"/>
      <c r="AU119" s="95">
        <v>1</v>
      </c>
      <c r="AV119" s="95">
        <v>2</v>
      </c>
      <c r="AW119" s="95">
        <v>3</v>
      </c>
      <c r="AX119" s="95" t="s">
        <v>8</v>
      </c>
      <c r="AY119" s="95" t="s">
        <v>8</v>
      </c>
      <c r="AZ119" s="95"/>
      <c r="BA119" s="95"/>
      <c r="BB119" s="95"/>
      <c r="BC119" s="107" t="s">
        <v>179</v>
      </c>
      <c r="BD119" s="108">
        <v>9.4</v>
      </c>
      <c r="BE119" s="108">
        <v>9.8000000000000007</v>
      </c>
      <c r="BF119" s="108">
        <v>12.2</v>
      </c>
      <c r="BQ119" s="90"/>
      <c r="CC119" s="4"/>
      <c r="CO119" s="4"/>
    </row>
    <row r="120" spans="1:93" s="3" customFormat="1" x14ac:dyDescent="0.3">
      <c r="A120" s="10"/>
      <c r="B120" s="3" t="s">
        <v>165</v>
      </c>
      <c r="C120" s="101">
        <v>184895</v>
      </c>
      <c r="D120" s="102">
        <v>1848</v>
      </c>
      <c r="E120" s="97">
        <v>83.448226375999994</v>
      </c>
      <c r="F120" s="103">
        <v>82.807411060000007</v>
      </c>
      <c r="G120" s="103">
        <v>84.089041691000006</v>
      </c>
      <c r="H120" s="103">
        <v>0.1068940724</v>
      </c>
      <c r="I120" s="104">
        <v>0.3269465895</v>
      </c>
      <c r="J120" s="103">
        <v>2.0956348000000001E-3</v>
      </c>
      <c r="K120" s="103"/>
      <c r="L120" s="103" t="s">
        <v>8</v>
      </c>
      <c r="M120" s="103"/>
      <c r="N120" s="103"/>
      <c r="O120" s="101">
        <v>188892</v>
      </c>
      <c r="P120" s="102">
        <v>1890</v>
      </c>
      <c r="Q120" s="97">
        <v>83.475380619000006</v>
      </c>
      <c r="R120" s="103">
        <v>82.877233126999997</v>
      </c>
      <c r="S120" s="103">
        <v>84.073528111000002</v>
      </c>
      <c r="T120" s="103">
        <v>9.3133179400000002E-2</v>
      </c>
      <c r="U120" s="104">
        <v>0.30517729179999997</v>
      </c>
      <c r="V120" s="103">
        <v>3.55475341E-2</v>
      </c>
      <c r="W120" s="103"/>
      <c r="X120" s="103" t="s">
        <v>8</v>
      </c>
      <c r="Y120" s="103"/>
      <c r="Z120" s="103"/>
      <c r="AA120" s="101">
        <v>191949</v>
      </c>
      <c r="AB120" s="102">
        <v>1807</v>
      </c>
      <c r="AC120" s="97">
        <v>83.497032533999999</v>
      </c>
      <c r="AD120" s="103">
        <v>82.86127578</v>
      </c>
      <c r="AE120" s="103">
        <v>84.132789289000002</v>
      </c>
      <c r="AF120" s="103">
        <v>0.1052131016</v>
      </c>
      <c r="AG120" s="104">
        <v>0.32436569119999997</v>
      </c>
      <c r="AH120" s="103">
        <v>4.24106468E-2</v>
      </c>
      <c r="AI120" s="103"/>
      <c r="AJ120" s="103" t="s">
        <v>8</v>
      </c>
      <c r="AK120" s="103"/>
      <c r="AL120" s="103"/>
      <c r="AM120" s="103">
        <v>0.96122486659999995</v>
      </c>
      <c r="AN120" s="103"/>
      <c r="AO120" s="103"/>
      <c r="AP120" s="103"/>
      <c r="AQ120" s="103">
        <v>0.95158650629999997</v>
      </c>
      <c r="AR120" s="103"/>
      <c r="AS120" s="103"/>
      <c r="AT120" s="103"/>
      <c r="AU120" s="101">
        <v>1</v>
      </c>
      <c r="AV120" s="101" t="s">
        <v>8</v>
      </c>
      <c r="AW120" s="101" t="s">
        <v>8</v>
      </c>
      <c r="AX120" s="101" t="s">
        <v>8</v>
      </c>
      <c r="AY120" s="101" t="s">
        <v>8</v>
      </c>
      <c r="AZ120" s="101"/>
      <c r="BA120" s="101"/>
      <c r="BB120" s="101"/>
      <c r="BC120" s="99">
        <v>-1</v>
      </c>
      <c r="BD120" s="100">
        <v>369.6</v>
      </c>
      <c r="BE120" s="100">
        <v>378</v>
      </c>
      <c r="BF120" s="100">
        <v>361.4</v>
      </c>
      <c r="BG120" s="43"/>
      <c r="BH120" s="43"/>
      <c r="BI120" s="43"/>
      <c r="BJ120" s="43"/>
      <c r="BK120" s="43"/>
      <c r="BL120" s="43"/>
      <c r="BM120" s="43"/>
      <c r="BN120" s="43"/>
      <c r="BO120" s="43"/>
      <c r="BP120" s="43"/>
      <c r="BQ120" s="91"/>
      <c r="BR120" s="43"/>
      <c r="BS120" s="43"/>
      <c r="BT120" s="43"/>
      <c r="BU120" s="43"/>
      <c r="BV120" s="43"/>
      <c r="BW120" s="43"/>
      <c r="CC120" s="25"/>
      <c r="CO120" s="25"/>
    </row>
    <row r="121" spans="1:93" x14ac:dyDescent="0.3">
      <c r="A121" s="10"/>
      <c r="B121" t="s">
        <v>166</v>
      </c>
      <c r="C121" s="95">
        <v>123890</v>
      </c>
      <c r="D121" s="105">
        <v>1104</v>
      </c>
      <c r="E121" s="106">
        <v>82.429515053000003</v>
      </c>
      <c r="F121" s="96">
        <v>81.640650034000004</v>
      </c>
      <c r="G121" s="96">
        <v>83.218380072000002</v>
      </c>
      <c r="H121" s="96">
        <v>0.1619918833</v>
      </c>
      <c r="I121" s="98">
        <v>0.40248215269999998</v>
      </c>
      <c r="J121" s="96">
        <v>0.96417188499999995</v>
      </c>
      <c r="K121" s="96"/>
      <c r="L121" s="96" t="s">
        <v>8</v>
      </c>
      <c r="M121" s="96"/>
      <c r="N121" s="96"/>
      <c r="O121" s="95">
        <v>135817</v>
      </c>
      <c r="P121" s="105">
        <v>1127</v>
      </c>
      <c r="Q121" s="106">
        <v>83.032914474999998</v>
      </c>
      <c r="R121" s="96">
        <v>82.275163328000005</v>
      </c>
      <c r="S121" s="96">
        <v>83.790665622999995</v>
      </c>
      <c r="T121" s="96">
        <v>0.1494655356</v>
      </c>
      <c r="U121" s="98">
        <v>0.38660772840000002</v>
      </c>
      <c r="V121" s="96">
        <v>0.57676629820000003</v>
      </c>
      <c r="W121" s="96"/>
      <c r="X121" s="96" t="s">
        <v>8</v>
      </c>
      <c r="Y121" s="96"/>
      <c r="Z121" s="96"/>
      <c r="AA121" s="95">
        <v>142127</v>
      </c>
      <c r="AB121" s="105">
        <v>1131</v>
      </c>
      <c r="AC121" s="106">
        <v>83.553091902999995</v>
      </c>
      <c r="AD121" s="96">
        <v>82.819241523000002</v>
      </c>
      <c r="AE121" s="96">
        <v>84.286942283000002</v>
      </c>
      <c r="AF121" s="96">
        <v>0.14018543829999999</v>
      </c>
      <c r="AG121" s="98">
        <v>0.374413459</v>
      </c>
      <c r="AH121" s="96">
        <v>5.5231242999999999E-2</v>
      </c>
      <c r="AI121" s="96"/>
      <c r="AJ121" s="96" t="s">
        <v>8</v>
      </c>
      <c r="AK121" s="96"/>
      <c r="AL121" s="96"/>
      <c r="AM121" s="96">
        <v>0.33378052590000001</v>
      </c>
      <c r="AN121" s="96"/>
      <c r="AO121" s="96"/>
      <c r="AP121" s="96"/>
      <c r="AQ121" s="96">
        <v>0.27960869729999999</v>
      </c>
      <c r="AR121" s="96"/>
      <c r="AS121" s="96"/>
      <c r="AT121" s="96"/>
      <c r="AU121" s="95" t="s">
        <v>8</v>
      </c>
      <c r="AV121" s="95" t="s">
        <v>8</v>
      </c>
      <c r="AW121" s="95" t="s">
        <v>8</v>
      </c>
      <c r="AX121" s="95" t="s">
        <v>8</v>
      </c>
      <c r="AY121" s="95" t="s">
        <v>8</v>
      </c>
      <c r="AZ121" s="95"/>
      <c r="BA121" s="95"/>
      <c r="BB121" s="95"/>
      <c r="BC121" s="107" t="s">
        <v>8</v>
      </c>
      <c r="BD121" s="108">
        <v>220.8</v>
      </c>
      <c r="BE121" s="108">
        <v>225.4</v>
      </c>
      <c r="BF121" s="108">
        <v>226.2</v>
      </c>
    </row>
    <row r="122" spans="1:93" x14ac:dyDescent="0.3">
      <c r="A122" s="10"/>
      <c r="B122" t="s">
        <v>167</v>
      </c>
      <c r="C122" s="95">
        <v>104367</v>
      </c>
      <c r="D122" s="105">
        <v>1128</v>
      </c>
      <c r="E122" s="106">
        <v>81.479735657999996</v>
      </c>
      <c r="F122" s="96">
        <v>80.507305016999993</v>
      </c>
      <c r="G122" s="96">
        <v>82.452166300000002</v>
      </c>
      <c r="H122" s="96">
        <v>0.24615299669999999</v>
      </c>
      <c r="I122" s="98">
        <v>0.49613808230000001</v>
      </c>
      <c r="J122" s="96">
        <v>6.4046916699999998E-2</v>
      </c>
      <c r="K122" s="96"/>
      <c r="L122" s="96" t="s">
        <v>8</v>
      </c>
      <c r="M122" s="96"/>
      <c r="N122" s="96"/>
      <c r="O122" s="95">
        <v>102709</v>
      </c>
      <c r="P122" s="105">
        <v>1144</v>
      </c>
      <c r="Q122" s="106">
        <v>81.490012152999995</v>
      </c>
      <c r="R122" s="96">
        <v>80.559053551999995</v>
      </c>
      <c r="S122" s="96">
        <v>82.420970754999999</v>
      </c>
      <c r="T122" s="96">
        <v>0.22560493479999999</v>
      </c>
      <c r="U122" s="98">
        <v>0.47497887830000002</v>
      </c>
      <c r="V122" s="96">
        <v>6.0175055999999996E-3</v>
      </c>
      <c r="W122" s="96"/>
      <c r="X122" s="96" t="s">
        <v>8</v>
      </c>
      <c r="Y122" s="96"/>
      <c r="Z122" s="96"/>
      <c r="AA122" s="95">
        <v>102620</v>
      </c>
      <c r="AB122" s="105">
        <v>1202</v>
      </c>
      <c r="AC122" s="106">
        <v>79.587496356000003</v>
      </c>
      <c r="AD122" s="96">
        <v>78.564022581000003</v>
      </c>
      <c r="AE122" s="96">
        <v>80.610970129999998</v>
      </c>
      <c r="AF122" s="96">
        <v>0.27267247169999997</v>
      </c>
      <c r="AG122" s="98">
        <v>0.52218049720000004</v>
      </c>
      <c r="AH122" s="96">
        <v>9.3358790000000003E-10</v>
      </c>
      <c r="AI122" s="96"/>
      <c r="AJ122" s="96" t="s">
        <v>8</v>
      </c>
      <c r="AK122" s="96"/>
      <c r="AL122" s="96"/>
      <c r="AM122" s="96">
        <v>7.0344196999999999E-3</v>
      </c>
      <c r="AN122" s="96"/>
      <c r="AO122" s="96"/>
      <c r="AP122" s="96"/>
      <c r="AQ122" s="96">
        <v>0.98806261309999999</v>
      </c>
      <c r="AR122" s="96"/>
      <c r="AS122" s="96"/>
      <c r="AT122" s="96"/>
      <c r="AU122" s="95" t="s">
        <v>8</v>
      </c>
      <c r="AV122" s="95" t="s">
        <v>8</v>
      </c>
      <c r="AW122" s="95">
        <v>3</v>
      </c>
      <c r="AX122" s="95" t="s">
        <v>8</v>
      </c>
      <c r="AY122" s="95" t="s">
        <v>384</v>
      </c>
      <c r="AZ122" s="95"/>
      <c r="BA122" s="95"/>
      <c r="BB122" s="95"/>
      <c r="BC122" s="107" t="s">
        <v>192</v>
      </c>
      <c r="BD122" s="108">
        <v>225.6</v>
      </c>
      <c r="BE122" s="108">
        <v>228.8</v>
      </c>
      <c r="BF122" s="108">
        <v>240.4</v>
      </c>
      <c r="BQ122" s="90"/>
      <c r="CC122" s="4"/>
      <c r="CO122" s="4"/>
    </row>
    <row r="123" spans="1:93" s="3" customFormat="1" x14ac:dyDescent="0.3">
      <c r="A123" s="10"/>
      <c r="B123" s="3" t="s">
        <v>101</v>
      </c>
      <c r="C123" s="101">
        <v>93622</v>
      </c>
      <c r="D123" s="102">
        <v>498</v>
      </c>
      <c r="E123" s="97">
        <v>78.791627313999996</v>
      </c>
      <c r="F123" s="103">
        <v>77.742152031000003</v>
      </c>
      <c r="G123" s="103">
        <v>79.841102595999999</v>
      </c>
      <c r="H123" s="103">
        <v>0.28670303219999999</v>
      </c>
      <c r="I123" s="104">
        <v>0.53544657269999996</v>
      </c>
      <c r="J123" s="103">
        <v>2.3696600000000001E-11</v>
      </c>
      <c r="K123" s="103"/>
      <c r="L123" s="103" t="s">
        <v>8</v>
      </c>
      <c r="M123" s="103"/>
      <c r="N123" s="103"/>
      <c r="O123" s="101">
        <v>94913</v>
      </c>
      <c r="P123" s="102">
        <v>482</v>
      </c>
      <c r="Q123" s="97">
        <v>80.185156335000002</v>
      </c>
      <c r="R123" s="103">
        <v>79.128801901000003</v>
      </c>
      <c r="S123" s="103">
        <v>81.241510769000001</v>
      </c>
      <c r="T123" s="103">
        <v>0.2904739408</v>
      </c>
      <c r="U123" s="104">
        <v>0.53895634400000003</v>
      </c>
      <c r="V123" s="103">
        <v>1.4106182E-6</v>
      </c>
      <c r="W123" s="103"/>
      <c r="X123" s="103" t="s">
        <v>8</v>
      </c>
      <c r="Y123" s="103"/>
      <c r="Z123" s="103"/>
      <c r="AA123" s="101">
        <v>93404</v>
      </c>
      <c r="AB123" s="102">
        <v>602</v>
      </c>
      <c r="AC123" s="97">
        <v>78.100115819999999</v>
      </c>
      <c r="AD123" s="103">
        <v>77.010857752000007</v>
      </c>
      <c r="AE123" s="103">
        <v>79.189373887000002</v>
      </c>
      <c r="AF123" s="103">
        <v>0.30885129579999998</v>
      </c>
      <c r="AG123" s="104">
        <v>0.55574391209999996</v>
      </c>
      <c r="AH123" s="103">
        <v>0</v>
      </c>
      <c r="AI123" s="103"/>
      <c r="AJ123" s="103" t="s">
        <v>8</v>
      </c>
      <c r="AK123" s="103"/>
      <c r="AL123" s="103"/>
      <c r="AM123" s="103">
        <v>7.0750572000000001E-3</v>
      </c>
      <c r="AN123" s="103"/>
      <c r="AO123" s="103"/>
      <c r="AP123" s="103"/>
      <c r="AQ123" s="103">
        <v>6.6615017600000007E-2</v>
      </c>
      <c r="AR123" s="103"/>
      <c r="AS123" s="103"/>
      <c r="AT123" s="103"/>
      <c r="AU123" s="101">
        <v>1</v>
      </c>
      <c r="AV123" s="101">
        <v>2</v>
      </c>
      <c r="AW123" s="101">
        <v>3</v>
      </c>
      <c r="AX123" s="101" t="s">
        <v>8</v>
      </c>
      <c r="AY123" s="101" t="s">
        <v>384</v>
      </c>
      <c r="AZ123" s="101"/>
      <c r="BA123" s="101"/>
      <c r="BB123" s="101"/>
      <c r="BC123" s="99" t="s">
        <v>183</v>
      </c>
      <c r="BD123" s="100">
        <v>99.6</v>
      </c>
      <c r="BE123" s="100">
        <v>96.4</v>
      </c>
      <c r="BF123" s="100">
        <v>120.4</v>
      </c>
      <c r="BG123" s="43"/>
      <c r="BH123" s="43"/>
      <c r="BI123" s="43"/>
      <c r="BJ123" s="43"/>
      <c r="BK123" s="43"/>
      <c r="BL123" s="43"/>
      <c r="BM123" s="43"/>
      <c r="BN123" s="43"/>
      <c r="BO123" s="43"/>
      <c r="BP123" s="43"/>
      <c r="BQ123" s="91"/>
      <c r="BR123" s="43"/>
      <c r="BS123" s="43"/>
      <c r="BT123" s="43"/>
      <c r="BU123" s="43"/>
      <c r="BV123" s="43"/>
      <c r="BW123" s="43"/>
      <c r="CC123" s="25"/>
      <c r="CO123" s="25"/>
    </row>
    <row r="124" spans="1:93" x14ac:dyDescent="0.3">
      <c r="A124" s="10"/>
      <c r="B124" t="s">
        <v>102</v>
      </c>
      <c r="C124" s="95">
        <v>68074</v>
      </c>
      <c r="D124" s="105">
        <v>301</v>
      </c>
      <c r="E124" s="106">
        <v>74.156282114000007</v>
      </c>
      <c r="F124" s="96">
        <v>72.700882441000005</v>
      </c>
      <c r="G124" s="96">
        <v>75.611681786999995</v>
      </c>
      <c r="H124" s="96">
        <v>0.55138177040000003</v>
      </c>
      <c r="I124" s="98">
        <v>0.74255085379999997</v>
      </c>
      <c r="J124" s="96">
        <v>0</v>
      </c>
      <c r="K124" s="96"/>
      <c r="L124" s="96" t="s">
        <v>8</v>
      </c>
      <c r="M124" s="96"/>
      <c r="N124" s="96"/>
      <c r="O124" s="95">
        <v>72057</v>
      </c>
      <c r="P124" s="105">
        <v>351</v>
      </c>
      <c r="Q124" s="106">
        <v>73.479584610000003</v>
      </c>
      <c r="R124" s="96">
        <v>72.111517836000004</v>
      </c>
      <c r="S124" s="96">
        <v>74.847651384000002</v>
      </c>
      <c r="T124" s="96">
        <v>0.48719457980000003</v>
      </c>
      <c r="U124" s="98">
        <v>0.69799325199999995</v>
      </c>
      <c r="V124" s="96">
        <v>0</v>
      </c>
      <c r="W124" s="96"/>
      <c r="X124" s="96" t="s">
        <v>8</v>
      </c>
      <c r="Y124" s="96"/>
      <c r="Z124" s="96"/>
      <c r="AA124" s="95">
        <v>75427</v>
      </c>
      <c r="AB124" s="105">
        <v>429</v>
      </c>
      <c r="AC124" s="106">
        <v>72.794267915000006</v>
      </c>
      <c r="AD124" s="96">
        <v>71.343479333000005</v>
      </c>
      <c r="AE124" s="96">
        <v>74.245056497999997</v>
      </c>
      <c r="AF124" s="96">
        <v>0.54789345869999995</v>
      </c>
      <c r="AG124" s="98">
        <v>0.74019825640000003</v>
      </c>
      <c r="AH124" s="96">
        <v>0</v>
      </c>
      <c r="AI124" s="96"/>
      <c r="AJ124" s="96" t="s">
        <v>8</v>
      </c>
      <c r="AK124" s="96"/>
      <c r="AL124" s="96"/>
      <c r="AM124" s="96">
        <v>0.50056507319999999</v>
      </c>
      <c r="AN124" s="96"/>
      <c r="AO124" s="96"/>
      <c r="AP124" s="96"/>
      <c r="AQ124" s="96">
        <v>0.50668318629999998</v>
      </c>
      <c r="AR124" s="96"/>
      <c r="AS124" s="96"/>
      <c r="AT124" s="96"/>
      <c r="AU124" s="95">
        <v>1</v>
      </c>
      <c r="AV124" s="95">
        <v>2</v>
      </c>
      <c r="AW124" s="95">
        <v>3</v>
      </c>
      <c r="AX124" s="95" t="s">
        <v>8</v>
      </c>
      <c r="AY124" s="95" t="s">
        <v>8</v>
      </c>
      <c r="AZ124" s="95"/>
      <c r="BA124" s="95"/>
      <c r="BB124" s="95"/>
      <c r="BC124" s="107" t="s">
        <v>179</v>
      </c>
      <c r="BD124" s="108">
        <v>60.2</v>
      </c>
      <c r="BE124" s="108">
        <v>70.2</v>
      </c>
      <c r="BF124" s="108">
        <v>85.8</v>
      </c>
      <c r="BQ124" s="90"/>
      <c r="CC124" s="4"/>
      <c r="CO124" s="4"/>
    </row>
    <row r="125" spans="1:93" x14ac:dyDescent="0.3">
      <c r="A125" s="10"/>
      <c r="B125" t="s">
        <v>103</v>
      </c>
      <c r="C125" s="95">
        <v>19189</v>
      </c>
      <c r="D125" s="105">
        <v>73</v>
      </c>
      <c r="E125" s="106">
        <v>74.251230755999998</v>
      </c>
      <c r="F125" s="96">
        <v>71.406315003000003</v>
      </c>
      <c r="G125" s="96">
        <v>77.096146508000004</v>
      </c>
      <c r="H125" s="96">
        <v>2.1068163369000001</v>
      </c>
      <c r="I125" s="98">
        <v>1.4514876289</v>
      </c>
      <c r="J125" s="96">
        <v>1.9920555000000001E-8</v>
      </c>
      <c r="K125" s="96"/>
      <c r="L125" s="96" t="s">
        <v>8</v>
      </c>
      <c r="M125" s="96"/>
      <c r="N125" s="96"/>
      <c r="O125" s="95">
        <v>21370</v>
      </c>
      <c r="P125" s="105">
        <v>92</v>
      </c>
      <c r="Q125" s="106">
        <v>72.258167795000006</v>
      </c>
      <c r="R125" s="96">
        <v>69.471060538000003</v>
      </c>
      <c r="S125" s="96">
        <v>75.045275051999994</v>
      </c>
      <c r="T125" s="96">
        <v>2.0220655094</v>
      </c>
      <c r="U125" s="98">
        <v>1.4219934984</v>
      </c>
      <c r="V125" s="96">
        <v>1.2545520000000001E-13</v>
      </c>
      <c r="W125" s="96"/>
      <c r="X125" s="96" t="s">
        <v>8</v>
      </c>
      <c r="Y125" s="96"/>
      <c r="Z125" s="96"/>
      <c r="AA125" s="95">
        <v>22438</v>
      </c>
      <c r="AB125" s="105">
        <v>115</v>
      </c>
      <c r="AC125" s="106">
        <v>71.967323167999993</v>
      </c>
      <c r="AD125" s="96">
        <v>69.100348741000005</v>
      </c>
      <c r="AE125" s="96">
        <v>74.834297594999995</v>
      </c>
      <c r="AF125" s="96">
        <v>2.1396143186000001</v>
      </c>
      <c r="AG125" s="98">
        <v>1.4627420547000001</v>
      </c>
      <c r="AH125" s="96">
        <v>1.278977E-13</v>
      </c>
      <c r="AI125" s="96"/>
      <c r="AJ125" s="96" t="s">
        <v>8</v>
      </c>
      <c r="AK125" s="96"/>
      <c r="AL125" s="96"/>
      <c r="AM125" s="96">
        <v>0.88663016449999998</v>
      </c>
      <c r="AN125" s="96"/>
      <c r="AO125" s="96"/>
      <c r="AP125" s="96"/>
      <c r="AQ125" s="96">
        <v>0.32666427310000001</v>
      </c>
      <c r="AR125" s="96"/>
      <c r="AS125" s="96"/>
      <c r="AT125" s="96"/>
      <c r="AU125" s="95">
        <v>1</v>
      </c>
      <c r="AV125" s="95">
        <v>2</v>
      </c>
      <c r="AW125" s="95">
        <v>3</v>
      </c>
      <c r="AX125" s="95" t="s">
        <v>8</v>
      </c>
      <c r="AY125" s="95" t="s">
        <v>8</v>
      </c>
      <c r="AZ125" s="95"/>
      <c r="BA125" s="95"/>
      <c r="BB125" s="95"/>
      <c r="BC125" s="107" t="s">
        <v>179</v>
      </c>
      <c r="BD125" s="108">
        <v>14.6</v>
      </c>
      <c r="BE125" s="108">
        <v>18.399999999999999</v>
      </c>
      <c r="BF125" s="108">
        <v>23</v>
      </c>
      <c r="BQ125" s="90"/>
      <c r="CC125" s="4"/>
      <c r="CO125" s="4"/>
    </row>
    <row r="126" spans="1:93" s="3" customFormat="1" x14ac:dyDescent="0.3">
      <c r="A126" s="10" t="s">
        <v>188</v>
      </c>
      <c r="B126" s="3" t="s">
        <v>27</v>
      </c>
      <c r="C126" s="101">
        <v>188027</v>
      </c>
      <c r="D126" s="102">
        <v>1114</v>
      </c>
      <c r="E126" s="97">
        <v>85.499932004000001</v>
      </c>
      <c r="F126" s="103">
        <v>84.850396502999999</v>
      </c>
      <c r="G126" s="103">
        <v>86.149467504</v>
      </c>
      <c r="H126" s="103">
        <v>0.1098230857</v>
      </c>
      <c r="I126" s="104">
        <v>0.33139566329999998</v>
      </c>
      <c r="J126" s="103">
        <v>0</v>
      </c>
      <c r="K126" s="103"/>
      <c r="L126" s="103" t="s">
        <v>8</v>
      </c>
      <c r="M126" s="103"/>
      <c r="N126" s="103"/>
      <c r="O126" s="101">
        <v>226554</v>
      </c>
      <c r="P126" s="102">
        <v>1220</v>
      </c>
      <c r="Q126" s="97">
        <v>86.478064267999997</v>
      </c>
      <c r="R126" s="103">
        <v>85.883127118999994</v>
      </c>
      <c r="S126" s="103">
        <v>87.073001417</v>
      </c>
      <c r="T126" s="103">
        <v>9.2136144099999998E-2</v>
      </c>
      <c r="U126" s="104">
        <v>0.30353936170000001</v>
      </c>
      <c r="V126" s="103">
        <v>0</v>
      </c>
      <c r="W126" s="103"/>
      <c r="X126" s="103" t="s">
        <v>8</v>
      </c>
      <c r="Y126" s="103"/>
      <c r="Z126" s="103"/>
      <c r="AA126" s="101">
        <v>248383</v>
      </c>
      <c r="AB126" s="102">
        <v>1388</v>
      </c>
      <c r="AC126" s="97">
        <v>86.795430359999997</v>
      </c>
      <c r="AD126" s="103">
        <v>86.267466706999997</v>
      </c>
      <c r="AE126" s="103">
        <v>87.323394014000002</v>
      </c>
      <c r="AF126" s="103">
        <v>7.2559771800000006E-2</v>
      </c>
      <c r="AG126" s="104">
        <v>0.269369211</v>
      </c>
      <c r="AH126" s="103">
        <v>0</v>
      </c>
      <c r="AI126" s="103"/>
      <c r="AJ126" s="103" t="s">
        <v>8</v>
      </c>
      <c r="AK126" s="103"/>
      <c r="AL126" s="103"/>
      <c r="AM126" s="103">
        <v>0.43420149860000001</v>
      </c>
      <c r="AN126" s="103"/>
      <c r="AO126" s="103"/>
      <c r="AP126" s="103"/>
      <c r="AQ126" s="103">
        <v>2.95152508E-2</v>
      </c>
      <c r="AR126" s="103"/>
      <c r="AS126" s="103"/>
      <c r="AT126" s="103"/>
      <c r="AU126" s="101">
        <v>1</v>
      </c>
      <c r="AV126" s="101">
        <v>2</v>
      </c>
      <c r="AW126" s="101">
        <v>3</v>
      </c>
      <c r="AX126" s="101" t="s">
        <v>383</v>
      </c>
      <c r="AY126" s="101" t="s">
        <v>8</v>
      </c>
      <c r="AZ126" s="101"/>
      <c r="BA126" s="101"/>
      <c r="BB126" s="101"/>
      <c r="BC126" s="99" t="s">
        <v>178</v>
      </c>
      <c r="BD126" s="100">
        <v>222.8</v>
      </c>
      <c r="BE126" s="100">
        <v>244</v>
      </c>
      <c r="BF126" s="100">
        <v>277.60000000000002</v>
      </c>
      <c r="BG126" s="43"/>
      <c r="BH126" s="43"/>
      <c r="BI126" s="43"/>
      <c r="BJ126" s="43"/>
      <c r="BK126" s="43"/>
      <c r="BL126" s="43"/>
      <c r="BM126" s="43"/>
      <c r="BN126" s="43"/>
      <c r="BO126" s="43"/>
      <c r="BP126" s="43"/>
      <c r="BQ126" s="91"/>
      <c r="BR126" s="43"/>
      <c r="BS126" s="43"/>
      <c r="BT126" s="43"/>
      <c r="BU126" s="43"/>
      <c r="BV126" s="43"/>
      <c r="BW126" s="43"/>
      <c r="CC126" s="25"/>
      <c r="CO126" s="25"/>
    </row>
    <row r="127" spans="1:93" x14ac:dyDescent="0.3">
      <c r="A127" s="10"/>
      <c r="B127" t="s">
        <v>28</v>
      </c>
      <c r="C127" s="95">
        <v>94979</v>
      </c>
      <c r="D127" s="105">
        <v>1023</v>
      </c>
      <c r="E127" s="106">
        <v>83.394967387999998</v>
      </c>
      <c r="F127" s="96">
        <v>82.567341920999993</v>
      </c>
      <c r="G127" s="96">
        <v>84.222592853999998</v>
      </c>
      <c r="H127" s="96">
        <v>0.17830172659999999</v>
      </c>
      <c r="I127" s="98">
        <v>0.4222578911</v>
      </c>
      <c r="J127" s="96">
        <v>2.2191046799999999E-2</v>
      </c>
      <c r="K127" s="96"/>
      <c r="L127" s="96" t="s">
        <v>8</v>
      </c>
      <c r="M127" s="96"/>
      <c r="N127" s="96"/>
      <c r="O127" s="95">
        <v>95709</v>
      </c>
      <c r="P127" s="105">
        <v>1103</v>
      </c>
      <c r="Q127" s="106">
        <v>83.490305509999999</v>
      </c>
      <c r="R127" s="96">
        <v>82.743809732000003</v>
      </c>
      <c r="S127" s="96">
        <v>84.236801287999995</v>
      </c>
      <c r="T127" s="96">
        <v>0.14505829519999999</v>
      </c>
      <c r="U127" s="98">
        <v>0.38086519289999998</v>
      </c>
      <c r="V127" s="96">
        <v>8.1506774700000006E-2</v>
      </c>
      <c r="W127" s="96"/>
      <c r="X127" s="96" t="s">
        <v>8</v>
      </c>
      <c r="Y127" s="96"/>
      <c r="Z127" s="96"/>
      <c r="AA127" s="95">
        <v>101200</v>
      </c>
      <c r="AB127" s="105">
        <v>1147</v>
      </c>
      <c r="AC127" s="106">
        <v>84.229769926000003</v>
      </c>
      <c r="AD127" s="96">
        <v>83.447141688000002</v>
      </c>
      <c r="AE127" s="96">
        <v>85.012398164000004</v>
      </c>
      <c r="AF127" s="96">
        <v>0.15944058699999999</v>
      </c>
      <c r="AG127" s="98">
        <v>0.39930012139999999</v>
      </c>
      <c r="AH127" s="96">
        <v>5.3062930000000001E-4</v>
      </c>
      <c r="AI127" s="96"/>
      <c r="AJ127" s="96" t="s">
        <v>8</v>
      </c>
      <c r="AK127" s="96"/>
      <c r="AL127" s="96"/>
      <c r="AM127" s="96">
        <v>0.1802256542</v>
      </c>
      <c r="AN127" s="96"/>
      <c r="AO127" s="96"/>
      <c r="AP127" s="96"/>
      <c r="AQ127" s="96">
        <v>0.86685259709999996</v>
      </c>
      <c r="AR127" s="96"/>
      <c r="AS127" s="96"/>
      <c r="AT127" s="96"/>
      <c r="AU127" s="95" t="s">
        <v>8</v>
      </c>
      <c r="AV127" s="95" t="s">
        <v>8</v>
      </c>
      <c r="AW127" s="95">
        <v>3</v>
      </c>
      <c r="AX127" s="95" t="s">
        <v>8</v>
      </c>
      <c r="AY127" s="95" t="s">
        <v>8</v>
      </c>
      <c r="AZ127" s="95"/>
      <c r="BA127" s="95"/>
      <c r="BB127" s="95"/>
      <c r="BC127" s="107">
        <v>-3</v>
      </c>
      <c r="BD127" s="108">
        <v>204.6</v>
      </c>
      <c r="BE127" s="108">
        <v>220.6</v>
      </c>
      <c r="BF127" s="108">
        <v>229.4</v>
      </c>
      <c r="BQ127" s="90"/>
    </row>
    <row r="128" spans="1:93" x14ac:dyDescent="0.3">
      <c r="A128" s="10"/>
      <c r="B128" t="s">
        <v>30</v>
      </c>
      <c r="C128" s="95">
        <v>142791</v>
      </c>
      <c r="D128" s="105">
        <v>880</v>
      </c>
      <c r="E128" s="106">
        <v>84.756176335000006</v>
      </c>
      <c r="F128" s="96">
        <v>83.981305323000001</v>
      </c>
      <c r="G128" s="96">
        <v>85.531047345999994</v>
      </c>
      <c r="H128" s="96">
        <v>0.15629557590000001</v>
      </c>
      <c r="I128" s="98">
        <v>0.39534235270000001</v>
      </c>
      <c r="J128" s="96">
        <v>6.3453882000000004E-9</v>
      </c>
      <c r="K128" s="96"/>
      <c r="L128" s="96" t="s">
        <v>8</v>
      </c>
      <c r="M128" s="96"/>
      <c r="N128" s="96"/>
      <c r="O128" s="95">
        <v>158439</v>
      </c>
      <c r="P128" s="105">
        <v>890</v>
      </c>
      <c r="Q128" s="106">
        <v>86.650863799000007</v>
      </c>
      <c r="R128" s="96">
        <v>85.951875549999997</v>
      </c>
      <c r="S128" s="96">
        <v>87.349852048000002</v>
      </c>
      <c r="T128" s="96">
        <v>0.1271825731</v>
      </c>
      <c r="U128" s="98">
        <v>0.35662665780000002</v>
      </c>
      <c r="V128" s="96">
        <v>0</v>
      </c>
      <c r="W128" s="96"/>
      <c r="X128" s="96" t="s">
        <v>8</v>
      </c>
      <c r="Y128" s="96"/>
      <c r="Z128" s="96"/>
      <c r="AA128" s="95">
        <v>170730</v>
      </c>
      <c r="AB128" s="105">
        <v>1000</v>
      </c>
      <c r="AC128" s="106">
        <v>86.041979255000001</v>
      </c>
      <c r="AD128" s="96">
        <v>85.312045999000006</v>
      </c>
      <c r="AE128" s="96">
        <v>86.771912510000007</v>
      </c>
      <c r="AF128" s="96">
        <v>0.1386928774</v>
      </c>
      <c r="AG128" s="98">
        <v>0.37241492640000001</v>
      </c>
      <c r="AH128" s="96">
        <v>0</v>
      </c>
      <c r="AI128" s="96"/>
      <c r="AJ128" s="96" t="s">
        <v>8</v>
      </c>
      <c r="AK128" s="96"/>
      <c r="AL128" s="96"/>
      <c r="AM128" s="96">
        <v>0.23766113180000001</v>
      </c>
      <c r="AN128" s="96"/>
      <c r="AO128" s="96"/>
      <c r="AP128" s="96"/>
      <c r="AQ128" s="96">
        <v>3.7285299999999998E-4</v>
      </c>
      <c r="AR128" s="96"/>
      <c r="AS128" s="96"/>
      <c r="AT128" s="96"/>
      <c r="AU128" s="95">
        <v>1</v>
      </c>
      <c r="AV128" s="95">
        <v>2</v>
      </c>
      <c r="AW128" s="95">
        <v>3</v>
      </c>
      <c r="AX128" s="95" t="s">
        <v>383</v>
      </c>
      <c r="AY128" s="95" t="s">
        <v>8</v>
      </c>
      <c r="AZ128" s="95"/>
      <c r="BA128" s="95"/>
      <c r="BB128" s="95"/>
      <c r="BC128" s="107" t="s">
        <v>178</v>
      </c>
      <c r="BD128" s="108">
        <v>176</v>
      </c>
      <c r="BE128" s="108">
        <v>178</v>
      </c>
      <c r="BF128" s="108">
        <v>200</v>
      </c>
      <c r="BQ128" s="90"/>
    </row>
    <row r="129" spans="1:104" x14ac:dyDescent="0.3">
      <c r="A129" s="10"/>
      <c r="B129" t="s">
        <v>29</v>
      </c>
      <c r="C129" s="95">
        <v>170066</v>
      </c>
      <c r="D129" s="105">
        <v>1410</v>
      </c>
      <c r="E129" s="106">
        <v>83.609086804</v>
      </c>
      <c r="F129" s="96">
        <v>82.964905207000001</v>
      </c>
      <c r="G129" s="96">
        <v>84.253268401</v>
      </c>
      <c r="H129" s="96">
        <v>0.10802007750000001</v>
      </c>
      <c r="I129" s="98">
        <v>0.32866408000000003</v>
      </c>
      <c r="J129" s="96">
        <v>4.0624980000000002E-4</v>
      </c>
      <c r="K129" s="96"/>
      <c r="L129" s="96" t="s">
        <v>8</v>
      </c>
      <c r="M129" s="96"/>
      <c r="N129" s="96"/>
      <c r="O129" s="95">
        <v>182224</v>
      </c>
      <c r="P129" s="105">
        <v>1576</v>
      </c>
      <c r="Q129" s="106">
        <v>84.121384223999996</v>
      </c>
      <c r="R129" s="96">
        <v>83.556516533999996</v>
      </c>
      <c r="S129" s="96">
        <v>84.686251915</v>
      </c>
      <c r="T129" s="96">
        <v>8.3057972699999996E-2</v>
      </c>
      <c r="U129" s="98">
        <v>0.2881978013</v>
      </c>
      <c r="V129" s="96">
        <v>1.1921599999999999E-5</v>
      </c>
      <c r="W129" s="96"/>
      <c r="X129" s="96" t="s">
        <v>8</v>
      </c>
      <c r="Y129" s="96"/>
      <c r="Z129" s="96"/>
      <c r="AA129" s="95">
        <v>188056</v>
      </c>
      <c r="AB129" s="105">
        <v>1566</v>
      </c>
      <c r="AC129" s="106">
        <v>85.160597215999999</v>
      </c>
      <c r="AD129" s="96">
        <v>84.589694704999999</v>
      </c>
      <c r="AE129" s="96">
        <v>85.731499726999999</v>
      </c>
      <c r="AF129" s="96">
        <v>8.4842169199999998E-2</v>
      </c>
      <c r="AG129" s="98">
        <v>0.29127679140000001</v>
      </c>
      <c r="AH129" s="96">
        <v>8.6597400000000006E-15</v>
      </c>
      <c r="AI129" s="96"/>
      <c r="AJ129" s="96" t="s">
        <v>8</v>
      </c>
      <c r="AK129" s="96"/>
      <c r="AL129" s="96"/>
      <c r="AM129" s="96">
        <v>1.1207105300000001E-2</v>
      </c>
      <c r="AN129" s="96"/>
      <c r="AO129" s="96"/>
      <c r="AP129" s="96"/>
      <c r="AQ129" s="96">
        <v>0.2412088043</v>
      </c>
      <c r="AR129" s="96"/>
      <c r="AS129" s="96"/>
      <c r="AT129" s="96"/>
      <c r="AU129" s="95">
        <v>1</v>
      </c>
      <c r="AV129" s="95">
        <v>2</v>
      </c>
      <c r="AW129" s="95">
        <v>3</v>
      </c>
      <c r="AX129" s="95" t="s">
        <v>8</v>
      </c>
      <c r="AY129" s="95" t="s">
        <v>384</v>
      </c>
      <c r="AZ129" s="95"/>
      <c r="BA129" s="95"/>
      <c r="BB129" s="95"/>
      <c r="BC129" s="107" t="s">
        <v>183</v>
      </c>
      <c r="BD129" s="108">
        <v>282</v>
      </c>
      <c r="BE129" s="108">
        <v>315.2</v>
      </c>
      <c r="BF129" s="108">
        <v>313.2</v>
      </c>
      <c r="BQ129" s="90"/>
    </row>
    <row r="130" spans="1:104" x14ac:dyDescent="0.3">
      <c r="A130" s="10"/>
      <c r="B130" t="s">
        <v>31</v>
      </c>
      <c r="C130" s="95">
        <v>88667</v>
      </c>
      <c r="D130" s="105">
        <v>448</v>
      </c>
      <c r="E130" s="106">
        <v>84.448621790000004</v>
      </c>
      <c r="F130" s="96">
        <v>83.550468425000005</v>
      </c>
      <c r="G130" s="96">
        <v>85.346775153999999</v>
      </c>
      <c r="H130" s="96">
        <v>0.2099852837</v>
      </c>
      <c r="I130" s="98">
        <v>0.4582415124</v>
      </c>
      <c r="J130" s="96">
        <v>1.20616E-5</v>
      </c>
      <c r="K130" s="96"/>
      <c r="L130" s="96" t="s">
        <v>8</v>
      </c>
      <c r="M130" s="96"/>
      <c r="N130" s="96"/>
      <c r="O130" s="95">
        <v>98115</v>
      </c>
      <c r="P130" s="105">
        <v>477</v>
      </c>
      <c r="Q130" s="106">
        <v>85.838183561999998</v>
      </c>
      <c r="R130" s="96">
        <v>84.941684186000003</v>
      </c>
      <c r="S130" s="96">
        <v>86.734682937000002</v>
      </c>
      <c r="T130" s="96">
        <v>0.2092126014</v>
      </c>
      <c r="U130" s="98">
        <v>0.45739764030000002</v>
      </c>
      <c r="V130" s="96">
        <v>7.1327830000000002E-11</v>
      </c>
      <c r="W130" s="96"/>
      <c r="X130" s="96" t="s">
        <v>8</v>
      </c>
      <c r="Y130" s="96"/>
      <c r="Z130" s="96"/>
      <c r="AA130" s="95">
        <v>105173</v>
      </c>
      <c r="AB130" s="105">
        <v>583</v>
      </c>
      <c r="AC130" s="106">
        <v>84.716713345000002</v>
      </c>
      <c r="AD130" s="96">
        <v>83.831538991000002</v>
      </c>
      <c r="AE130" s="96">
        <v>85.601887700000006</v>
      </c>
      <c r="AF130" s="96">
        <v>0.20396023469999999</v>
      </c>
      <c r="AG130" s="98">
        <v>0.45161956860000002</v>
      </c>
      <c r="AH130" s="96">
        <v>3.5006099999999997E-5</v>
      </c>
      <c r="AI130" s="96"/>
      <c r="AJ130" s="96" t="s">
        <v>8</v>
      </c>
      <c r="AK130" s="96"/>
      <c r="AL130" s="96"/>
      <c r="AM130" s="96">
        <v>8.1036331899999994E-2</v>
      </c>
      <c r="AN130" s="96"/>
      <c r="AO130" s="96"/>
      <c r="AP130" s="96"/>
      <c r="AQ130" s="96">
        <v>3.1857764300000001E-2</v>
      </c>
      <c r="AR130" s="96"/>
      <c r="AS130" s="96"/>
      <c r="AT130" s="96"/>
      <c r="AU130" s="95">
        <v>1</v>
      </c>
      <c r="AV130" s="95">
        <v>2</v>
      </c>
      <c r="AW130" s="95">
        <v>3</v>
      </c>
      <c r="AX130" s="95" t="s">
        <v>383</v>
      </c>
      <c r="AY130" s="95" t="s">
        <v>8</v>
      </c>
      <c r="AZ130" s="95"/>
      <c r="BA130" s="95"/>
      <c r="BB130" s="95"/>
      <c r="BC130" s="107" t="s">
        <v>178</v>
      </c>
      <c r="BD130" s="108">
        <v>89.6</v>
      </c>
      <c r="BE130" s="108">
        <v>95.4</v>
      </c>
      <c r="BF130" s="108">
        <v>116.6</v>
      </c>
    </row>
    <row r="131" spans="1:104" x14ac:dyDescent="0.3">
      <c r="A131" s="10"/>
      <c r="B131" t="s">
        <v>35</v>
      </c>
      <c r="C131" s="95">
        <v>175407</v>
      </c>
      <c r="D131" s="105">
        <v>1511</v>
      </c>
      <c r="E131" s="106">
        <v>82.272328298999994</v>
      </c>
      <c r="F131" s="96">
        <v>81.604728496999996</v>
      </c>
      <c r="G131" s="96">
        <v>82.939928101000007</v>
      </c>
      <c r="H131" s="96">
        <v>0.1160166327</v>
      </c>
      <c r="I131" s="98">
        <v>0.34061214410000001</v>
      </c>
      <c r="J131" s="96">
        <v>0.69216641400000001</v>
      </c>
      <c r="K131" s="96"/>
      <c r="L131" s="96" t="s">
        <v>8</v>
      </c>
      <c r="M131" s="96"/>
      <c r="N131" s="96"/>
      <c r="O131" s="95">
        <v>194658</v>
      </c>
      <c r="P131" s="105">
        <v>1519</v>
      </c>
      <c r="Q131" s="106">
        <v>83.502148457000004</v>
      </c>
      <c r="R131" s="96">
        <v>82.883090096000004</v>
      </c>
      <c r="S131" s="96">
        <v>84.121206818999994</v>
      </c>
      <c r="T131" s="96">
        <v>9.9758760700000004E-2</v>
      </c>
      <c r="U131" s="98">
        <v>0.31584610279999997</v>
      </c>
      <c r="V131" s="96">
        <v>3.4214758400000003E-2</v>
      </c>
      <c r="W131" s="96"/>
      <c r="X131" s="96" t="s">
        <v>8</v>
      </c>
      <c r="Y131" s="96"/>
      <c r="Z131" s="96"/>
      <c r="AA131" s="95">
        <v>212063</v>
      </c>
      <c r="AB131" s="105">
        <v>1629</v>
      </c>
      <c r="AC131" s="106">
        <v>84.115597993999998</v>
      </c>
      <c r="AD131" s="96">
        <v>83.550121090000005</v>
      </c>
      <c r="AE131" s="96">
        <v>84.681074898000006</v>
      </c>
      <c r="AF131" s="96">
        <v>8.3237226299999995E-2</v>
      </c>
      <c r="AG131" s="98">
        <v>0.28850862440000002</v>
      </c>
      <c r="AH131" s="96">
        <v>1.4683400000000001E-5</v>
      </c>
      <c r="AI131" s="96"/>
      <c r="AJ131" s="96" t="s">
        <v>8</v>
      </c>
      <c r="AK131" s="96"/>
      <c r="AL131" s="96"/>
      <c r="AM131" s="96">
        <v>0.15156386890000001</v>
      </c>
      <c r="AN131" s="96"/>
      <c r="AO131" s="96"/>
      <c r="AP131" s="96"/>
      <c r="AQ131" s="96">
        <v>8.1082516999999993E-3</v>
      </c>
      <c r="AR131" s="96"/>
      <c r="AS131" s="96"/>
      <c r="AT131" s="96"/>
      <c r="AU131" s="95" t="s">
        <v>8</v>
      </c>
      <c r="AV131" s="95" t="s">
        <v>8</v>
      </c>
      <c r="AW131" s="95">
        <v>3</v>
      </c>
      <c r="AX131" s="95" t="s">
        <v>383</v>
      </c>
      <c r="AY131" s="95" t="s">
        <v>8</v>
      </c>
      <c r="AZ131" s="95"/>
      <c r="BA131" s="95"/>
      <c r="BB131" s="95"/>
      <c r="BC131" s="107" t="s">
        <v>389</v>
      </c>
      <c r="BD131" s="108">
        <v>302.2</v>
      </c>
      <c r="BE131" s="108">
        <v>303.8</v>
      </c>
      <c r="BF131" s="108">
        <v>325.8</v>
      </c>
      <c r="BQ131" s="90"/>
    </row>
    <row r="132" spans="1:104" x14ac:dyDescent="0.3">
      <c r="A132" s="10"/>
      <c r="B132" t="s">
        <v>32</v>
      </c>
      <c r="C132" s="95">
        <v>149571</v>
      </c>
      <c r="D132" s="105">
        <v>1437</v>
      </c>
      <c r="E132" s="106">
        <v>84.00287917</v>
      </c>
      <c r="F132" s="96">
        <v>83.305269984999995</v>
      </c>
      <c r="G132" s="96">
        <v>84.700488354000001</v>
      </c>
      <c r="H132" s="96">
        <v>0.12668121979999999</v>
      </c>
      <c r="I132" s="98">
        <v>0.35592305320000001</v>
      </c>
      <c r="J132" s="96">
        <v>1.31603E-5</v>
      </c>
      <c r="K132" s="96"/>
      <c r="L132" s="96" t="s">
        <v>8</v>
      </c>
      <c r="M132" s="96"/>
      <c r="N132" s="96"/>
      <c r="O132" s="95">
        <v>154264</v>
      </c>
      <c r="P132" s="105">
        <v>1528</v>
      </c>
      <c r="Q132" s="106">
        <v>83.525110138000002</v>
      </c>
      <c r="R132" s="96">
        <v>82.875593078999998</v>
      </c>
      <c r="S132" s="96">
        <v>84.174627197000007</v>
      </c>
      <c r="T132" s="96">
        <v>0.1098168496</v>
      </c>
      <c r="U132" s="98">
        <v>0.33138625440000002</v>
      </c>
      <c r="V132" s="96">
        <v>3.6518571200000002E-2</v>
      </c>
      <c r="W132" s="96"/>
      <c r="X132" s="96" t="s">
        <v>8</v>
      </c>
      <c r="Y132" s="96"/>
      <c r="Z132" s="96"/>
      <c r="AA132" s="95">
        <v>160184</v>
      </c>
      <c r="AB132" s="105">
        <v>1470</v>
      </c>
      <c r="AC132" s="106">
        <v>84.404447017999999</v>
      </c>
      <c r="AD132" s="96">
        <v>83.771805154000006</v>
      </c>
      <c r="AE132" s="96">
        <v>85.037088882000006</v>
      </c>
      <c r="AF132" s="96">
        <v>0.10418464400000001</v>
      </c>
      <c r="AG132" s="98">
        <v>0.32277646129999998</v>
      </c>
      <c r="AH132" s="96">
        <v>1.8422434999999999E-6</v>
      </c>
      <c r="AI132" s="96"/>
      <c r="AJ132" s="96" t="s">
        <v>8</v>
      </c>
      <c r="AK132" s="96"/>
      <c r="AL132" s="96"/>
      <c r="AM132" s="96">
        <v>5.7322214000000003E-2</v>
      </c>
      <c r="AN132" s="96"/>
      <c r="AO132" s="96"/>
      <c r="AP132" s="96"/>
      <c r="AQ132" s="96">
        <v>0.32588517849999998</v>
      </c>
      <c r="AR132" s="96"/>
      <c r="AS132" s="96"/>
      <c r="AT132" s="96"/>
      <c r="AU132" s="95">
        <v>1</v>
      </c>
      <c r="AV132" s="95" t="s">
        <v>8</v>
      </c>
      <c r="AW132" s="95">
        <v>3</v>
      </c>
      <c r="AX132" s="95" t="s">
        <v>8</v>
      </c>
      <c r="AY132" s="95" t="s">
        <v>8</v>
      </c>
      <c r="AZ132" s="95"/>
      <c r="BA132" s="95"/>
      <c r="BB132" s="95"/>
      <c r="BC132" s="107" t="s">
        <v>181</v>
      </c>
      <c r="BD132" s="108">
        <v>287.39999999999998</v>
      </c>
      <c r="BE132" s="108">
        <v>305.60000000000002</v>
      </c>
      <c r="BF132" s="108">
        <v>294</v>
      </c>
      <c r="BQ132" s="90"/>
      <c r="CC132" s="4"/>
    </row>
    <row r="133" spans="1:104" x14ac:dyDescent="0.3">
      <c r="A133" s="10"/>
      <c r="B133" t="s">
        <v>33</v>
      </c>
      <c r="C133" s="95">
        <v>249651</v>
      </c>
      <c r="D133" s="105">
        <v>1940</v>
      </c>
      <c r="E133" s="106">
        <v>84.363741614999995</v>
      </c>
      <c r="F133" s="96">
        <v>83.813086636999998</v>
      </c>
      <c r="G133" s="96">
        <v>84.914396592000003</v>
      </c>
      <c r="H133" s="96">
        <v>7.8930889300000001E-2</v>
      </c>
      <c r="I133" s="98">
        <v>0.280946417</v>
      </c>
      <c r="J133" s="96">
        <v>2.5556219999999999E-11</v>
      </c>
      <c r="K133" s="96"/>
      <c r="L133" s="96" t="s">
        <v>8</v>
      </c>
      <c r="M133" s="96"/>
      <c r="N133" s="96"/>
      <c r="O133" s="95">
        <v>256785</v>
      </c>
      <c r="P133" s="105">
        <v>2118</v>
      </c>
      <c r="Q133" s="106">
        <v>84.261541359999995</v>
      </c>
      <c r="R133" s="96">
        <v>83.720666108000003</v>
      </c>
      <c r="S133" s="96">
        <v>84.802416613000005</v>
      </c>
      <c r="T133" s="96">
        <v>7.6152134100000005E-2</v>
      </c>
      <c r="U133" s="98">
        <v>0.27595676120000001</v>
      </c>
      <c r="V133" s="96">
        <v>4.4873544000000001E-7</v>
      </c>
      <c r="W133" s="96"/>
      <c r="X133" s="96" t="s">
        <v>8</v>
      </c>
      <c r="Y133" s="96"/>
      <c r="Z133" s="96"/>
      <c r="AA133" s="95">
        <v>269363</v>
      </c>
      <c r="AB133" s="105">
        <v>2288</v>
      </c>
      <c r="AC133" s="106">
        <v>84.445963540999998</v>
      </c>
      <c r="AD133" s="96">
        <v>83.934432583000003</v>
      </c>
      <c r="AE133" s="96">
        <v>84.957494498000003</v>
      </c>
      <c r="AF133" s="96">
        <v>6.8113265399999998E-2</v>
      </c>
      <c r="AG133" s="98">
        <v>0.26098518230000001</v>
      </c>
      <c r="AH133" s="96">
        <v>2.4354535999999998E-9</v>
      </c>
      <c r="AI133" s="96"/>
      <c r="AJ133" s="96" t="s">
        <v>8</v>
      </c>
      <c r="AK133" s="96"/>
      <c r="AL133" s="96"/>
      <c r="AM133" s="96">
        <v>0.62728775869999998</v>
      </c>
      <c r="AN133" s="96"/>
      <c r="AO133" s="96"/>
      <c r="AP133" s="96"/>
      <c r="AQ133" s="96">
        <v>0.7952345072</v>
      </c>
      <c r="AR133" s="96"/>
      <c r="AS133" s="96"/>
      <c r="AT133" s="96"/>
      <c r="AU133" s="95">
        <v>1</v>
      </c>
      <c r="AV133" s="95">
        <v>2</v>
      </c>
      <c r="AW133" s="95">
        <v>3</v>
      </c>
      <c r="AX133" s="95" t="s">
        <v>8</v>
      </c>
      <c r="AY133" s="95" t="s">
        <v>8</v>
      </c>
      <c r="AZ133" s="95"/>
      <c r="BA133" s="95"/>
      <c r="BB133" s="95"/>
      <c r="BC133" s="107" t="s">
        <v>179</v>
      </c>
      <c r="BD133" s="108">
        <v>388</v>
      </c>
      <c r="BE133" s="108">
        <v>423.6</v>
      </c>
      <c r="BF133" s="108">
        <v>457.6</v>
      </c>
    </row>
    <row r="134" spans="1:104" x14ac:dyDescent="0.3">
      <c r="A134" s="10"/>
      <c r="B134" t="s">
        <v>36</v>
      </c>
      <c r="C134" s="95">
        <v>85988</v>
      </c>
      <c r="D134" s="105">
        <v>431</v>
      </c>
      <c r="E134" s="106">
        <v>83.531780510999994</v>
      </c>
      <c r="F134" s="96">
        <v>82.471331370000001</v>
      </c>
      <c r="G134" s="96">
        <v>84.592229652</v>
      </c>
      <c r="H134" s="96">
        <v>0.2927302115</v>
      </c>
      <c r="I134" s="98">
        <v>0.54104547999999997</v>
      </c>
      <c r="J134" s="96">
        <v>4.0575229300000001E-2</v>
      </c>
      <c r="K134" s="96"/>
      <c r="L134" s="96" t="s">
        <v>8</v>
      </c>
      <c r="M134" s="96"/>
      <c r="N134" s="96"/>
      <c r="O134" s="95">
        <v>91031</v>
      </c>
      <c r="P134" s="105">
        <v>502</v>
      </c>
      <c r="Q134" s="106">
        <v>82.490040026000003</v>
      </c>
      <c r="R134" s="96">
        <v>81.402911091999997</v>
      </c>
      <c r="S134" s="96">
        <v>83.577168959000005</v>
      </c>
      <c r="T134" s="96">
        <v>0.3076450744</v>
      </c>
      <c r="U134" s="98">
        <v>0.5546576191</v>
      </c>
      <c r="V134" s="96">
        <v>0.56471776039999999</v>
      </c>
      <c r="W134" s="96"/>
      <c r="X134" s="96" t="s">
        <v>8</v>
      </c>
      <c r="Y134" s="96"/>
      <c r="Z134" s="96"/>
      <c r="AA134" s="95">
        <v>94546</v>
      </c>
      <c r="AB134" s="105">
        <v>478</v>
      </c>
      <c r="AC134" s="106">
        <v>84.787742086999998</v>
      </c>
      <c r="AD134" s="96">
        <v>83.75399007</v>
      </c>
      <c r="AE134" s="96">
        <v>85.821494103999996</v>
      </c>
      <c r="AF134" s="96">
        <v>0.27817660160000002</v>
      </c>
      <c r="AG134" s="98">
        <v>0.52742449849999995</v>
      </c>
      <c r="AH134" s="96">
        <v>2.2367719999999999E-4</v>
      </c>
      <c r="AI134" s="96"/>
      <c r="AJ134" s="96" t="s">
        <v>8</v>
      </c>
      <c r="AK134" s="96"/>
      <c r="AL134" s="96"/>
      <c r="AM134" s="96">
        <v>2.6821029999999999E-3</v>
      </c>
      <c r="AN134" s="96"/>
      <c r="AO134" s="96"/>
      <c r="AP134" s="96"/>
      <c r="AQ134" s="96">
        <v>0.17879942930000001</v>
      </c>
      <c r="AR134" s="96"/>
      <c r="AS134" s="96"/>
      <c r="AT134" s="96"/>
      <c r="AU134" s="95" t="s">
        <v>8</v>
      </c>
      <c r="AV134" s="95" t="s">
        <v>8</v>
      </c>
      <c r="AW134" s="95">
        <v>3</v>
      </c>
      <c r="AX134" s="95" t="s">
        <v>8</v>
      </c>
      <c r="AY134" s="95" t="s">
        <v>384</v>
      </c>
      <c r="AZ134" s="95"/>
      <c r="BA134" s="95"/>
      <c r="BB134" s="95"/>
      <c r="BC134" s="107" t="s">
        <v>192</v>
      </c>
      <c r="BD134" s="108">
        <v>86.2</v>
      </c>
      <c r="BE134" s="108">
        <v>100.4</v>
      </c>
      <c r="BF134" s="108">
        <v>95.6</v>
      </c>
    </row>
    <row r="135" spans="1:104" x14ac:dyDescent="0.3">
      <c r="A135" s="10"/>
      <c r="B135" t="s">
        <v>34</v>
      </c>
      <c r="C135" s="95">
        <v>153838</v>
      </c>
      <c r="D135" s="105">
        <v>1644</v>
      </c>
      <c r="E135" s="106">
        <v>83.034074253</v>
      </c>
      <c r="F135" s="96">
        <v>82.386703132999997</v>
      </c>
      <c r="G135" s="96">
        <v>83.681445374000006</v>
      </c>
      <c r="H135" s="96">
        <v>0.10909240100000001</v>
      </c>
      <c r="I135" s="98">
        <v>0.33029138810000003</v>
      </c>
      <c r="J135" s="96">
        <v>6.7204777800000004E-2</v>
      </c>
      <c r="K135" s="96"/>
      <c r="L135" s="96" t="s">
        <v>8</v>
      </c>
      <c r="M135" s="96"/>
      <c r="N135" s="96"/>
      <c r="O135" s="95">
        <v>157273</v>
      </c>
      <c r="P135" s="105">
        <v>1602</v>
      </c>
      <c r="Q135" s="106">
        <v>83.111049468000004</v>
      </c>
      <c r="R135" s="96">
        <v>82.438972027999995</v>
      </c>
      <c r="S135" s="96">
        <v>83.783126908</v>
      </c>
      <c r="T135" s="96">
        <v>0.1175781147</v>
      </c>
      <c r="U135" s="98">
        <v>0.342896653</v>
      </c>
      <c r="V135" s="96">
        <v>0.39649774290000001</v>
      </c>
      <c r="W135" s="96"/>
      <c r="X135" s="96" t="s">
        <v>8</v>
      </c>
      <c r="Y135" s="96"/>
      <c r="Z135" s="96"/>
      <c r="AA135" s="95">
        <v>162562</v>
      </c>
      <c r="AB135" s="105">
        <v>1677</v>
      </c>
      <c r="AC135" s="106">
        <v>83.176878427000005</v>
      </c>
      <c r="AD135" s="96">
        <v>82.530240492000004</v>
      </c>
      <c r="AE135" s="96">
        <v>83.823516361000003</v>
      </c>
      <c r="AF135" s="96">
        <v>0.1088454338</v>
      </c>
      <c r="AG135" s="98">
        <v>0.32991731349999998</v>
      </c>
      <c r="AH135" s="96">
        <v>0.29220062899999999</v>
      </c>
      <c r="AI135" s="96"/>
      <c r="AJ135" s="96" t="s">
        <v>8</v>
      </c>
      <c r="AK135" s="96"/>
      <c r="AL135" s="96"/>
      <c r="AM135" s="96">
        <v>0.88996959499999995</v>
      </c>
      <c r="AN135" s="96"/>
      <c r="AO135" s="96"/>
      <c r="AP135" s="96"/>
      <c r="AQ135" s="96">
        <v>0.87155870700000004</v>
      </c>
      <c r="AR135" s="96"/>
      <c r="AS135" s="96"/>
      <c r="AT135" s="96"/>
      <c r="AU135" s="95" t="s">
        <v>8</v>
      </c>
      <c r="AV135" s="95" t="s">
        <v>8</v>
      </c>
      <c r="AW135" s="95" t="s">
        <v>8</v>
      </c>
      <c r="AX135" s="95" t="s">
        <v>8</v>
      </c>
      <c r="AY135" s="95" t="s">
        <v>8</v>
      </c>
      <c r="AZ135" s="95"/>
      <c r="BA135" s="95"/>
      <c r="BB135" s="95"/>
      <c r="BC135" s="107" t="s">
        <v>8</v>
      </c>
      <c r="BD135" s="108">
        <v>328.8</v>
      </c>
      <c r="BE135" s="108">
        <v>320.39999999999998</v>
      </c>
      <c r="BF135" s="108">
        <v>335.4</v>
      </c>
    </row>
    <row r="136" spans="1:104" x14ac:dyDescent="0.3">
      <c r="A136" s="10"/>
      <c r="B136" t="s">
        <v>37</v>
      </c>
      <c r="C136" s="95">
        <v>180238</v>
      </c>
      <c r="D136" s="105">
        <v>1628</v>
      </c>
      <c r="E136" s="106">
        <v>78.983489022000001</v>
      </c>
      <c r="F136" s="96">
        <v>78.247069655999994</v>
      </c>
      <c r="G136" s="96">
        <v>79.719908388999997</v>
      </c>
      <c r="H136" s="96">
        <v>0.14116864940000001</v>
      </c>
      <c r="I136" s="98">
        <v>0.37572416660000002</v>
      </c>
      <c r="J136" s="96">
        <v>0</v>
      </c>
      <c r="K136" s="96"/>
      <c r="L136" s="96" t="s">
        <v>8</v>
      </c>
      <c r="M136" s="96"/>
      <c r="N136" s="96"/>
      <c r="O136" s="95">
        <v>188152</v>
      </c>
      <c r="P136" s="105">
        <v>1532</v>
      </c>
      <c r="Q136" s="106">
        <v>79.879947186999999</v>
      </c>
      <c r="R136" s="96">
        <v>79.157752141000003</v>
      </c>
      <c r="S136" s="96">
        <v>80.602142232000006</v>
      </c>
      <c r="T136" s="96">
        <v>0.13576782679999999</v>
      </c>
      <c r="U136" s="98">
        <v>0.3684668599</v>
      </c>
      <c r="V136" s="96">
        <v>7.1054269999999997E-15</v>
      </c>
      <c r="W136" s="96"/>
      <c r="X136" s="96" t="s">
        <v>8</v>
      </c>
      <c r="Y136" s="96"/>
      <c r="Z136" s="96"/>
      <c r="AA136" s="95">
        <v>181326</v>
      </c>
      <c r="AB136" s="105">
        <v>1470</v>
      </c>
      <c r="AC136" s="106">
        <v>79.594251255000003</v>
      </c>
      <c r="AD136" s="96">
        <v>78.826885758000003</v>
      </c>
      <c r="AE136" s="96">
        <v>80.361616752000003</v>
      </c>
      <c r="AF136" s="96">
        <v>0.15328243590000001</v>
      </c>
      <c r="AG136" s="98">
        <v>0.39151300859999999</v>
      </c>
      <c r="AH136" s="96">
        <v>6.6613380000000004E-16</v>
      </c>
      <c r="AI136" s="96"/>
      <c r="AJ136" s="96" t="s">
        <v>8</v>
      </c>
      <c r="AK136" s="96"/>
      <c r="AL136" s="96"/>
      <c r="AM136" s="96">
        <v>0.5951451633</v>
      </c>
      <c r="AN136" s="96"/>
      <c r="AO136" s="96"/>
      <c r="AP136" s="96"/>
      <c r="AQ136" s="96">
        <v>8.8476145699999995E-2</v>
      </c>
      <c r="AR136" s="96"/>
      <c r="AS136" s="96"/>
      <c r="AT136" s="96"/>
      <c r="AU136" s="95">
        <v>1</v>
      </c>
      <c r="AV136" s="95">
        <v>2</v>
      </c>
      <c r="AW136" s="95">
        <v>3</v>
      </c>
      <c r="AX136" s="95" t="s">
        <v>8</v>
      </c>
      <c r="AY136" s="95" t="s">
        <v>8</v>
      </c>
      <c r="AZ136" s="95"/>
      <c r="BA136" s="95"/>
      <c r="BB136" s="95"/>
      <c r="BC136" s="107" t="s">
        <v>179</v>
      </c>
      <c r="BD136" s="108">
        <v>325.60000000000002</v>
      </c>
      <c r="BE136" s="108">
        <v>306.39999999999998</v>
      </c>
      <c r="BF136" s="108">
        <v>294</v>
      </c>
    </row>
    <row r="137" spans="1:104" x14ac:dyDescent="0.3">
      <c r="A137" s="10"/>
      <c r="B137" t="s">
        <v>38</v>
      </c>
      <c r="C137" s="95">
        <v>109935</v>
      </c>
      <c r="D137" s="105">
        <v>1010</v>
      </c>
      <c r="E137" s="106">
        <v>77.505044009000002</v>
      </c>
      <c r="F137" s="96">
        <v>76.526542145999997</v>
      </c>
      <c r="G137" s="96">
        <v>78.483545872999997</v>
      </c>
      <c r="H137" s="96">
        <v>0.24923622879999999</v>
      </c>
      <c r="I137" s="98">
        <v>0.49923564459999997</v>
      </c>
      <c r="J137" s="96">
        <v>0</v>
      </c>
      <c r="K137" s="96"/>
      <c r="L137" s="96" t="s">
        <v>8</v>
      </c>
      <c r="M137" s="96"/>
      <c r="N137" s="96"/>
      <c r="O137" s="95">
        <v>119505</v>
      </c>
      <c r="P137" s="105">
        <v>923</v>
      </c>
      <c r="Q137" s="106">
        <v>78.459226126000004</v>
      </c>
      <c r="R137" s="96">
        <v>77.463663034999996</v>
      </c>
      <c r="S137" s="96">
        <v>79.454789218000002</v>
      </c>
      <c r="T137" s="96">
        <v>0.25800340189999998</v>
      </c>
      <c r="U137" s="98">
        <v>0.50794035270000004</v>
      </c>
      <c r="V137" s="96">
        <v>0</v>
      </c>
      <c r="W137" s="96"/>
      <c r="X137" s="96" t="s">
        <v>8</v>
      </c>
      <c r="Y137" s="96"/>
      <c r="Z137" s="96"/>
      <c r="AA137" s="95">
        <v>118745</v>
      </c>
      <c r="AB137" s="105">
        <v>1021</v>
      </c>
      <c r="AC137" s="106">
        <v>77.437336407999993</v>
      </c>
      <c r="AD137" s="96">
        <v>76.468851272999999</v>
      </c>
      <c r="AE137" s="96">
        <v>78.405821543000002</v>
      </c>
      <c r="AF137" s="96">
        <v>0.24415958360000001</v>
      </c>
      <c r="AG137" s="98">
        <v>0.49412506880000001</v>
      </c>
      <c r="AH137" s="96">
        <v>0</v>
      </c>
      <c r="AI137" s="96"/>
      <c r="AJ137" s="96" t="s">
        <v>8</v>
      </c>
      <c r="AK137" s="96"/>
      <c r="AL137" s="96"/>
      <c r="AM137" s="96">
        <v>0.1492869933</v>
      </c>
      <c r="AN137" s="96"/>
      <c r="AO137" s="96"/>
      <c r="AP137" s="96"/>
      <c r="AQ137" s="96">
        <v>0.18032571480000001</v>
      </c>
      <c r="AR137" s="96"/>
      <c r="AS137" s="96"/>
      <c r="AT137" s="96"/>
      <c r="AU137" s="95">
        <v>1</v>
      </c>
      <c r="AV137" s="95">
        <v>2</v>
      </c>
      <c r="AW137" s="95">
        <v>3</v>
      </c>
      <c r="AX137" s="95" t="s">
        <v>8</v>
      </c>
      <c r="AY137" s="95" t="s">
        <v>8</v>
      </c>
      <c r="AZ137" s="95"/>
      <c r="BA137" s="95"/>
      <c r="BB137" s="95"/>
      <c r="BC137" s="107" t="s">
        <v>179</v>
      </c>
      <c r="BD137" s="108">
        <v>202</v>
      </c>
      <c r="BE137" s="108">
        <v>184.6</v>
      </c>
      <c r="BF137" s="108">
        <v>204.2</v>
      </c>
      <c r="CO137" s="4"/>
    </row>
    <row r="138" spans="1:104" x14ac:dyDescent="0.3">
      <c r="A138" s="10"/>
      <c r="B138" t="s">
        <v>135</v>
      </c>
      <c r="C138" s="95">
        <v>1804454</v>
      </c>
      <c r="D138" s="105">
        <v>15167</v>
      </c>
      <c r="E138" s="106">
        <v>82.52427222</v>
      </c>
      <c r="F138" s="96">
        <v>82.315101389000006</v>
      </c>
      <c r="G138" s="96">
        <v>82.733443050999995</v>
      </c>
      <c r="H138" s="96">
        <v>1.1389118199999999E-2</v>
      </c>
      <c r="I138" s="98">
        <v>0.1067198117</v>
      </c>
      <c r="J138" s="96">
        <v>0.40086208709999999</v>
      </c>
      <c r="K138" s="96"/>
      <c r="L138" s="96" t="s">
        <v>8</v>
      </c>
      <c r="M138" s="96"/>
      <c r="N138" s="96"/>
      <c r="O138" s="95">
        <v>1938136</v>
      </c>
      <c r="P138" s="105">
        <v>15693</v>
      </c>
      <c r="Q138" s="106">
        <v>83.055995856999999</v>
      </c>
      <c r="R138" s="96">
        <v>82.854523818000004</v>
      </c>
      <c r="S138" s="96">
        <v>83.257467895000005</v>
      </c>
      <c r="T138" s="96">
        <v>1.05661657E-2</v>
      </c>
      <c r="U138" s="98">
        <v>0.1027918562</v>
      </c>
      <c r="V138" s="96">
        <v>6.0673320199999999E-2</v>
      </c>
      <c r="W138" s="96"/>
      <c r="X138" s="96" t="s">
        <v>8</v>
      </c>
      <c r="Y138" s="96"/>
      <c r="Z138" s="96"/>
      <c r="AA138" s="95">
        <v>2026220</v>
      </c>
      <c r="AB138" s="105">
        <v>16492</v>
      </c>
      <c r="AC138" s="106">
        <v>83.310840389000006</v>
      </c>
      <c r="AD138" s="96">
        <v>83.114325209</v>
      </c>
      <c r="AE138" s="96">
        <v>83.507355570000001</v>
      </c>
      <c r="AF138" s="96">
        <v>1.0052638500000001E-2</v>
      </c>
      <c r="AG138" s="98">
        <v>0.1002628472</v>
      </c>
      <c r="AH138" s="96">
        <v>1.169402E-4</v>
      </c>
      <c r="AI138" s="96"/>
      <c r="AJ138" s="96" t="s">
        <v>8</v>
      </c>
      <c r="AK138" s="96"/>
      <c r="AL138" s="96"/>
      <c r="AM138" s="96">
        <v>7.59348564E-2</v>
      </c>
      <c r="AN138" s="96"/>
      <c r="AO138" s="96"/>
      <c r="AP138" s="96"/>
      <c r="AQ138" s="96">
        <v>3.3254919999999998E-4</v>
      </c>
      <c r="AR138" s="96"/>
      <c r="AS138" s="96"/>
      <c r="AT138" s="96"/>
      <c r="AU138" s="95" t="s">
        <v>8</v>
      </c>
      <c r="AV138" s="95" t="s">
        <v>8</v>
      </c>
      <c r="AW138" s="95">
        <v>3</v>
      </c>
      <c r="AX138" s="95" t="s">
        <v>383</v>
      </c>
      <c r="AY138" s="95" t="s">
        <v>8</v>
      </c>
      <c r="AZ138" s="95"/>
      <c r="BA138" s="95"/>
      <c r="BB138" s="95"/>
      <c r="BC138" s="107" t="s">
        <v>389</v>
      </c>
      <c r="BD138" s="108">
        <v>3033.4</v>
      </c>
      <c r="BE138" s="108">
        <v>3138.6</v>
      </c>
      <c r="BF138" s="108">
        <v>3298.4</v>
      </c>
      <c r="BQ138" s="90"/>
      <c r="CZ138" s="4"/>
    </row>
    <row r="139" spans="1:104" s="3" customFormat="1" x14ac:dyDescent="0.3">
      <c r="A139" s="10" t="s">
        <v>187</v>
      </c>
      <c r="B139" s="3" t="s">
        <v>104</v>
      </c>
      <c r="C139" s="101">
        <v>15399</v>
      </c>
      <c r="D139" s="102">
        <v>700</v>
      </c>
      <c r="E139" s="97">
        <v>53.800829726000003</v>
      </c>
      <c r="F139" s="103">
        <v>50.170920453999997</v>
      </c>
      <c r="G139" s="103">
        <v>57.430738998000002</v>
      </c>
      <c r="H139" s="103">
        <v>3.4298837262999999</v>
      </c>
      <c r="I139" s="104">
        <v>1.8519945265</v>
      </c>
      <c r="J139" s="103">
        <v>0</v>
      </c>
      <c r="K139" s="103"/>
      <c r="L139" s="103" t="s">
        <v>8</v>
      </c>
      <c r="M139" s="103"/>
      <c r="N139" s="103"/>
      <c r="O139" s="101">
        <v>15559</v>
      </c>
      <c r="P139" s="102">
        <v>708</v>
      </c>
      <c r="Q139" s="97">
        <v>54.596312785000002</v>
      </c>
      <c r="R139" s="103">
        <v>51.138067679999999</v>
      </c>
      <c r="S139" s="103">
        <v>58.054557889999998</v>
      </c>
      <c r="T139" s="103">
        <v>3.1131453576000001</v>
      </c>
      <c r="U139" s="104">
        <v>1.7644107678000001</v>
      </c>
      <c r="V139" s="103">
        <v>0</v>
      </c>
      <c r="W139" s="103"/>
      <c r="X139" s="103" t="s">
        <v>8</v>
      </c>
      <c r="Y139" s="103"/>
      <c r="Z139" s="103"/>
      <c r="AA139" s="101">
        <v>14073</v>
      </c>
      <c r="AB139" s="102">
        <v>786</v>
      </c>
      <c r="AC139" s="97">
        <v>49.464368334</v>
      </c>
      <c r="AD139" s="103">
        <v>46.308244191999997</v>
      </c>
      <c r="AE139" s="103">
        <v>52.620492476000003</v>
      </c>
      <c r="AF139" s="103">
        <v>2.5929611619999999</v>
      </c>
      <c r="AG139" s="104">
        <v>1.6102674194</v>
      </c>
      <c r="AH139" s="103">
        <v>0</v>
      </c>
      <c r="AI139" s="103"/>
      <c r="AJ139" s="103" t="s">
        <v>8</v>
      </c>
      <c r="AK139" s="103"/>
      <c r="AL139" s="103"/>
      <c r="AM139" s="103">
        <v>3.1683223500000003E-2</v>
      </c>
      <c r="AN139" s="103"/>
      <c r="AO139" s="103"/>
      <c r="AP139" s="103"/>
      <c r="AQ139" s="103">
        <v>0.75581089909999999</v>
      </c>
      <c r="AR139" s="103"/>
      <c r="AS139" s="103"/>
      <c r="AT139" s="103"/>
      <c r="AU139" s="101">
        <v>1</v>
      </c>
      <c r="AV139" s="101">
        <v>2</v>
      </c>
      <c r="AW139" s="101">
        <v>3</v>
      </c>
      <c r="AX139" s="101" t="s">
        <v>8</v>
      </c>
      <c r="AY139" s="101" t="s">
        <v>384</v>
      </c>
      <c r="AZ139" s="101"/>
      <c r="BA139" s="101"/>
      <c r="BB139" s="101"/>
      <c r="BC139" s="99" t="s">
        <v>183</v>
      </c>
      <c r="BD139" s="100">
        <v>140</v>
      </c>
      <c r="BE139" s="100">
        <v>141.6</v>
      </c>
      <c r="BF139" s="100">
        <v>157.19999999999999</v>
      </c>
      <c r="BG139" s="43"/>
      <c r="BH139" s="43"/>
      <c r="BI139" s="43"/>
      <c r="BJ139" s="43"/>
      <c r="BK139" s="43"/>
      <c r="BL139" s="43"/>
      <c r="BM139" s="43"/>
      <c r="BN139" s="43"/>
      <c r="BO139" s="43"/>
      <c r="BP139" s="43"/>
      <c r="BQ139" s="91"/>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S60" sqref="S60"/>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368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416</v>
      </c>
      <c r="D6" s="6"/>
      <c r="U6"/>
      <c r="AL6"/>
      <c r="BN6" s="6"/>
      <c r="BO6" s="6"/>
      <c r="BP6" s="6"/>
      <c r="BQ6" s="6"/>
      <c r="BR6" s="12"/>
      <c r="BS6" s="12"/>
      <c r="BT6" s="12"/>
      <c r="BU6" s="12"/>
    </row>
    <row r="7" spans="1:77" x14ac:dyDescent="0.3">
      <c r="A7" s="9" t="s">
        <v>17</v>
      </c>
      <c r="B7" s="95" t="s">
        <v>2</v>
      </c>
      <c r="C7" s="95" t="s">
        <v>1</v>
      </c>
      <c r="D7" s="109" t="s">
        <v>347</v>
      </c>
      <c r="E7" s="96" t="s">
        <v>348</v>
      </c>
      <c r="F7" s="96" t="s">
        <v>349</v>
      </c>
      <c r="G7" s="96" t="s">
        <v>350</v>
      </c>
      <c r="H7" s="96" t="s">
        <v>351</v>
      </c>
      <c r="I7" s="96"/>
      <c r="J7" s="96"/>
      <c r="K7" s="96"/>
      <c r="L7" s="96"/>
      <c r="M7" s="96"/>
      <c r="O7" s="96" t="s">
        <v>377</v>
      </c>
      <c r="P7" s="95"/>
      <c r="Q7" s="95"/>
      <c r="R7" s="95" t="s">
        <v>378</v>
      </c>
      <c r="S7" s="95" t="s">
        <v>5</v>
      </c>
      <c r="T7" s="95" t="s">
        <v>4</v>
      </c>
      <c r="U7" s="109" t="s">
        <v>353</v>
      </c>
      <c r="V7" s="95" t="s">
        <v>354</v>
      </c>
      <c r="W7" s="95" t="s">
        <v>355</v>
      </c>
      <c r="X7" s="95" t="s">
        <v>356</v>
      </c>
      <c r="Y7" s="95" t="s">
        <v>357</v>
      </c>
      <c r="Z7" s="95"/>
      <c r="AA7" s="95"/>
      <c r="AB7" s="95"/>
      <c r="AC7" s="95"/>
      <c r="AD7" s="95"/>
      <c r="AF7" s="95" t="s">
        <v>379</v>
      </c>
      <c r="AG7" s="95"/>
      <c r="AH7" s="95"/>
      <c r="AI7" s="95" t="s">
        <v>380</v>
      </c>
      <c r="AJ7" s="95" t="s">
        <v>176</v>
      </c>
      <c r="AK7" s="95" t="s">
        <v>175</v>
      </c>
      <c r="AL7" s="109" t="s">
        <v>359</v>
      </c>
      <c r="AM7" s="95" t="s">
        <v>360</v>
      </c>
      <c r="AN7" s="95" t="s">
        <v>361</v>
      </c>
      <c r="AO7" s="95" t="s">
        <v>362</v>
      </c>
      <c r="AP7" s="95" t="s">
        <v>363</v>
      </c>
      <c r="AQ7" s="95"/>
      <c r="AR7" s="95"/>
      <c r="AS7" s="95"/>
      <c r="AT7" s="95"/>
      <c r="AU7" s="95"/>
      <c r="AW7" s="95" t="s">
        <v>381</v>
      </c>
      <c r="AX7" s="95"/>
      <c r="AY7" s="95"/>
      <c r="AZ7" s="95" t="s">
        <v>382</v>
      </c>
      <c r="BA7" s="95"/>
      <c r="BB7" s="95"/>
      <c r="BC7" s="95"/>
      <c r="BD7" s="95"/>
      <c r="BE7" s="95"/>
      <c r="BF7" s="95"/>
      <c r="BG7" s="95"/>
      <c r="BH7" s="95"/>
      <c r="BI7" s="95"/>
      <c r="BJ7" s="95"/>
      <c r="BK7" s="95" t="s">
        <v>390</v>
      </c>
      <c r="BL7" s="95" t="s">
        <v>391</v>
      </c>
      <c r="BM7" s="95" t="s">
        <v>392</v>
      </c>
      <c r="BN7" s="95" t="s">
        <v>393</v>
      </c>
      <c r="BO7" s="95" t="s">
        <v>394</v>
      </c>
      <c r="BP7" s="95" t="s">
        <v>395</v>
      </c>
      <c r="BQ7" s="95" t="s">
        <v>396</v>
      </c>
      <c r="BR7" s="96" t="s">
        <v>397</v>
      </c>
      <c r="BS7" s="96" t="s">
        <v>352</v>
      </c>
      <c r="BT7" s="96" t="s">
        <v>358</v>
      </c>
      <c r="BU7" s="96" t="s">
        <v>364</v>
      </c>
      <c r="BV7" s="99" t="s">
        <v>7</v>
      </c>
      <c r="BW7" s="100" t="s">
        <v>406</v>
      </c>
      <c r="BX7" s="100" t="s">
        <v>407</v>
      </c>
      <c r="BY7" s="100" t="s">
        <v>408</v>
      </c>
    </row>
    <row r="8" spans="1:77" x14ac:dyDescent="0.3">
      <c r="A8" t="s">
        <v>18</v>
      </c>
      <c r="B8" s="95">
        <v>35789</v>
      </c>
      <c r="C8" s="95">
        <v>6186</v>
      </c>
      <c r="D8" s="109">
        <v>45.754644145999997</v>
      </c>
      <c r="E8" s="96">
        <v>42.880927251999999</v>
      </c>
      <c r="F8" s="96">
        <v>48.628361040999998</v>
      </c>
      <c r="G8" s="96">
        <v>2.1496899186</v>
      </c>
      <c r="H8" s="96">
        <v>1.4661820891999999</v>
      </c>
      <c r="I8" s="96"/>
      <c r="J8" s="96"/>
      <c r="K8" s="96"/>
      <c r="L8" s="96"/>
      <c r="M8" s="96"/>
      <c r="O8" s="96" t="s">
        <v>8</v>
      </c>
      <c r="P8" s="96"/>
      <c r="Q8" s="96"/>
      <c r="R8" s="96" t="s">
        <v>8</v>
      </c>
      <c r="S8" s="95">
        <v>32448</v>
      </c>
      <c r="T8" s="95">
        <v>5774</v>
      </c>
      <c r="U8" s="109">
        <v>46.542638596000003</v>
      </c>
      <c r="V8" s="96">
        <v>42.99704981</v>
      </c>
      <c r="W8" s="96">
        <v>50.088227383000003</v>
      </c>
      <c r="X8" s="96">
        <v>3.2723864651999999</v>
      </c>
      <c r="Y8" s="96">
        <v>1.8089738708</v>
      </c>
      <c r="Z8" s="96" t="s">
        <v>8</v>
      </c>
      <c r="AA8" s="96"/>
      <c r="AB8" s="96"/>
      <c r="AC8" s="96"/>
      <c r="AD8" s="96"/>
      <c r="AF8" s="95" t="s">
        <v>8</v>
      </c>
      <c r="AG8" s="96"/>
      <c r="AH8" s="96"/>
      <c r="AI8" s="96" t="s">
        <v>8</v>
      </c>
      <c r="AJ8" s="95">
        <v>29693</v>
      </c>
      <c r="AK8" s="95">
        <v>5593</v>
      </c>
      <c r="AL8" s="109">
        <v>46.863323686000001</v>
      </c>
      <c r="AM8" s="96">
        <v>43.163829417000002</v>
      </c>
      <c r="AN8" s="96">
        <v>50.562817956000004</v>
      </c>
      <c r="AO8" s="96">
        <v>3.5626452133000002</v>
      </c>
      <c r="AP8" s="96">
        <v>1.8874970764000001</v>
      </c>
      <c r="AQ8" s="96" t="s">
        <v>8</v>
      </c>
      <c r="AR8" s="96"/>
      <c r="AS8" s="96"/>
      <c r="AT8" s="96"/>
      <c r="AU8" s="96"/>
      <c r="AW8" s="95" t="s">
        <v>8</v>
      </c>
      <c r="AX8" s="96"/>
      <c r="AY8" s="96"/>
      <c r="AZ8" s="96" t="s">
        <v>8</v>
      </c>
      <c r="BA8" s="95"/>
      <c r="BB8" s="96"/>
      <c r="BC8" s="96"/>
      <c r="BD8" s="96"/>
      <c r="BE8" s="96"/>
      <c r="BF8" s="95"/>
      <c r="BG8" s="96"/>
      <c r="BH8" s="96"/>
      <c r="BI8" s="96"/>
      <c r="BJ8" s="96"/>
      <c r="BK8" s="95"/>
      <c r="BL8" s="95"/>
      <c r="BM8" s="95"/>
      <c r="BN8" s="95" t="s">
        <v>8</v>
      </c>
      <c r="BO8" s="95" t="s">
        <v>8</v>
      </c>
      <c r="BP8" s="95" t="s">
        <v>8</v>
      </c>
      <c r="BQ8" s="95"/>
      <c r="BR8" s="96"/>
      <c r="BS8" s="96" t="s">
        <v>8</v>
      </c>
      <c r="BT8" s="96"/>
      <c r="BU8" s="96"/>
      <c r="BV8" s="107"/>
      <c r="BW8" s="108">
        <v>1237.2</v>
      </c>
      <c r="BX8" s="108">
        <v>1154.8</v>
      </c>
      <c r="BY8" s="108">
        <v>1118.5999999999999</v>
      </c>
    </row>
    <row r="9" spans="1:77" x14ac:dyDescent="0.3">
      <c r="A9" t="s">
        <v>19</v>
      </c>
      <c r="B9" s="95">
        <v>239209</v>
      </c>
      <c r="C9" s="95">
        <v>1510</v>
      </c>
      <c r="D9" s="109">
        <v>81.513260897999999</v>
      </c>
      <c r="E9" s="96">
        <v>80.803017127999993</v>
      </c>
      <c r="F9" s="96">
        <v>82.223504668000004</v>
      </c>
      <c r="G9" s="96">
        <v>0.13131148810000001</v>
      </c>
      <c r="H9" s="96">
        <v>0.3623692704</v>
      </c>
      <c r="I9" s="96"/>
      <c r="J9" s="96"/>
      <c r="K9" s="96"/>
      <c r="L9" s="96"/>
      <c r="M9" s="96"/>
      <c r="O9" s="96">
        <v>0.98421000000000003</v>
      </c>
      <c r="P9" s="96"/>
      <c r="Q9" s="96"/>
      <c r="R9" s="103">
        <v>2.3761466999999998E-3</v>
      </c>
      <c r="S9" s="95">
        <v>251974</v>
      </c>
      <c r="T9" s="95">
        <v>1809</v>
      </c>
      <c r="U9" s="109">
        <v>79.928509290999997</v>
      </c>
      <c r="V9" s="96">
        <v>79.248704958000005</v>
      </c>
      <c r="W9" s="96">
        <v>80.608313624000004</v>
      </c>
      <c r="X9" s="96">
        <v>0.1202972539</v>
      </c>
      <c r="Y9" s="96">
        <v>0.34683894529999998</v>
      </c>
      <c r="Z9" s="96" t="s">
        <v>8</v>
      </c>
      <c r="AA9" s="96"/>
      <c r="AB9" s="96"/>
      <c r="AC9" s="96"/>
      <c r="AD9" s="96"/>
      <c r="AF9" s="95">
        <v>0.99165999999999999</v>
      </c>
      <c r="AG9" s="96"/>
      <c r="AH9" s="96"/>
      <c r="AI9" s="103">
        <v>9.1333289999999997E-4</v>
      </c>
      <c r="AJ9" s="95">
        <v>269080</v>
      </c>
      <c r="AK9" s="95">
        <v>2340</v>
      </c>
      <c r="AL9" s="109">
        <v>80.426988653999999</v>
      </c>
      <c r="AM9" s="96">
        <v>79.768891522999994</v>
      </c>
      <c r="AN9" s="96">
        <v>81.085085785999993</v>
      </c>
      <c r="AO9" s="96">
        <v>0.1127373579</v>
      </c>
      <c r="AP9" s="96">
        <v>0.33576384250000002</v>
      </c>
      <c r="AQ9" s="96" t="s">
        <v>8</v>
      </c>
      <c r="AR9" s="96"/>
      <c r="AS9" s="96"/>
      <c r="AT9" s="96"/>
      <c r="AU9" s="96"/>
      <c r="AW9" s="95">
        <v>0.93332999999999999</v>
      </c>
      <c r="AX9" s="96"/>
      <c r="AY9" s="96"/>
      <c r="AZ9" s="103">
        <v>2.0455173E-2</v>
      </c>
      <c r="BA9" s="95"/>
      <c r="BB9" s="103"/>
      <c r="BC9" s="96"/>
      <c r="BD9" s="96"/>
      <c r="BE9" s="96"/>
      <c r="BF9" s="95"/>
      <c r="BG9" s="103"/>
      <c r="BH9" s="96"/>
      <c r="BI9" s="96"/>
      <c r="BJ9" s="96"/>
      <c r="BK9" s="95"/>
      <c r="BL9" s="95"/>
      <c r="BM9" s="95"/>
      <c r="BN9" s="95" t="s">
        <v>398</v>
      </c>
      <c r="BO9" s="95" t="s">
        <v>398</v>
      </c>
      <c r="BP9" s="95" t="s">
        <v>398</v>
      </c>
      <c r="BQ9" s="95"/>
      <c r="BR9" s="96"/>
      <c r="BS9" s="96" t="s">
        <v>8</v>
      </c>
      <c r="BT9" s="96"/>
      <c r="BU9" s="96"/>
      <c r="BV9" s="107"/>
      <c r="BW9" s="108">
        <v>302</v>
      </c>
      <c r="BX9" s="108">
        <v>361.8</v>
      </c>
      <c r="BY9" s="108">
        <v>468</v>
      </c>
    </row>
    <row r="10" spans="1:77" x14ac:dyDescent="0.3">
      <c r="A10" t="s">
        <v>11</v>
      </c>
      <c r="B10" s="95">
        <v>239749</v>
      </c>
      <c r="C10" s="95">
        <v>2274</v>
      </c>
      <c r="D10" s="109">
        <v>81.991029120999997</v>
      </c>
      <c r="E10" s="96">
        <v>81.404971720999995</v>
      </c>
      <c r="F10" s="96">
        <v>82.577086519999995</v>
      </c>
      <c r="G10" s="96">
        <v>8.9406308700000006E-2</v>
      </c>
      <c r="H10" s="96">
        <v>0.29900887720000002</v>
      </c>
      <c r="I10" s="96"/>
      <c r="J10" s="96"/>
      <c r="K10" s="96"/>
      <c r="L10" s="96"/>
      <c r="M10" s="96"/>
      <c r="O10" s="96" t="s">
        <v>8</v>
      </c>
      <c r="P10" s="96"/>
      <c r="Q10" s="96"/>
      <c r="R10" s="103" t="s">
        <v>8</v>
      </c>
      <c r="S10" s="95">
        <v>255926</v>
      </c>
      <c r="T10" s="95">
        <v>2203</v>
      </c>
      <c r="U10" s="109">
        <v>82.201734435999995</v>
      </c>
      <c r="V10" s="96">
        <v>81.625912806000002</v>
      </c>
      <c r="W10" s="96">
        <v>82.777556066000002</v>
      </c>
      <c r="X10" s="96">
        <v>8.6310534600000002E-2</v>
      </c>
      <c r="Y10" s="96">
        <v>0.29378654589999997</v>
      </c>
      <c r="Z10" s="96" t="s">
        <v>8</v>
      </c>
      <c r="AA10" s="96"/>
      <c r="AB10" s="96"/>
      <c r="AC10" s="96"/>
      <c r="AD10" s="96"/>
      <c r="AF10" s="95" t="s">
        <v>8</v>
      </c>
      <c r="AG10" s="96"/>
      <c r="AH10" s="96"/>
      <c r="AI10" s="103" t="s">
        <v>8</v>
      </c>
      <c r="AJ10" s="95">
        <v>265469</v>
      </c>
      <c r="AK10" s="95">
        <v>2210</v>
      </c>
      <c r="AL10" s="109">
        <v>79.561819446000001</v>
      </c>
      <c r="AM10" s="96">
        <v>78.940695590999994</v>
      </c>
      <c r="AN10" s="96">
        <v>80.182943300000005</v>
      </c>
      <c r="AO10" s="96">
        <v>0.1004255629</v>
      </c>
      <c r="AP10" s="96">
        <v>0.31689992560000002</v>
      </c>
      <c r="AQ10" s="96" t="s">
        <v>8</v>
      </c>
      <c r="AR10" s="96"/>
      <c r="AS10" s="96"/>
      <c r="AT10" s="96"/>
      <c r="AU10" s="96"/>
      <c r="AW10" s="95" t="s">
        <v>8</v>
      </c>
      <c r="AX10" s="96"/>
      <c r="AY10" s="96"/>
      <c r="AZ10" s="103" t="s">
        <v>8</v>
      </c>
      <c r="BA10" s="95"/>
      <c r="BB10" s="103"/>
      <c r="BC10" s="96"/>
      <c r="BD10" s="96"/>
      <c r="BE10" s="96"/>
      <c r="BF10" s="95"/>
      <c r="BG10" s="103"/>
      <c r="BH10" s="96"/>
      <c r="BI10" s="96"/>
      <c r="BJ10" s="96"/>
      <c r="BK10" s="95"/>
      <c r="BL10" s="95"/>
      <c r="BM10" s="95"/>
      <c r="BN10" s="95" t="s">
        <v>8</v>
      </c>
      <c r="BO10" s="95" t="s">
        <v>8</v>
      </c>
      <c r="BP10" s="95" t="s">
        <v>8</v>
      </c>
      <c r="BQ10" s="95"/>
      <c r="BR10" s="96"/>
      <c r="BS10" s="96" t="s">
        <v>8</v>
      </c>
      <c r="BT10" s="96"/>
      <c r="BU10" s="96"/>
      <c r="BV10" s="107"/>
      <c r="BW10" s="108">
        <v>454.8</v>
      </c>
      <c r="BX10" s="108">
        <v>440.6</v>
      </c>
      <c r="BY10" s="108">
        <v>442</v>
      </c>
    </row>
    <row r="11" spans="1:77" x14ac:dyDescent="0.3">
      <c r="A11" t="s">
        <v>12</v>
      </c>
      <c r="B11" s="95">
        <v>240739</v>
      </c>
      <c r="C11" s="95">
        <v>1995</v>
      </c>
      <c r="D11" s="109">
        <v>83.613572671</v>
      </c>
      <c r="E11" s="96">
        <v>83.060413768000004</v>
      </c>
      <c r="F11" s="96">
        <v>84.166731573999996</v>
      </c>
      <c r="G11" s="96">
        <v>7.9650346699999999E-2</v>
      </c>
      <c r="H11" s="96">
        <v>0.28222393010000002</v>
      </c>
      <c r="I11" s="96"/>
      <c r="J11" s="96"/>
      <c r="K11" s="96"/>
      <c r="L11" s="96"/>
      <c r="M11" s="96"/>
      <c r="O11" s="96" t="s">
        <v>8</v>
      </c>
      <c r="P11" s="96"/>
      <c r="Q11" s="96"/>
      <c r="R11" s="103" t="s">
        <v>8</v>
      </c>
      <c r="S11" s="95">
        <v>250197</v>
      </c>
      <c r="T11" s="95">
        <v>2233</v>
      </c>
      <c r="U11" s="109">
        <v>83.051400357999995</v>
      </c>
      <c r="V11" s="96">
        <v>82.514493188000003</v>
      </c>
      <c r="W11" s="96">
        <v>83.588307528000001</v>
      </c>
      <c r="X11" s="96">
        <v>7.5038866499999995E-2</v>
      </c>
      <c r="Y11" s="96">
        <v>0.27393222969999997</v>
      </c>
      <c r="Z11" s="96" t="s">
        <v>8</v>
      </c>
      <c r="AA11" s="96"/>
      <c r="AB11" s="96"/>
      <c r="AC11" s="96"/>
      <c r="AD11" s="96"/>
      <c r="AF11" s="95" t="s">
        <v>8</v>
      </c>
      <c r="AG11" s="96"/>
      <c r="AH11" s="96"/>
      <c r="AI11" s="103" t="s">
        <v>8</v>
      </c>
      <c r="AJ11" s="95">
        <v>265873</v>
      </c>
      <c r="AK11" s="95">
        <v>2061</v>
      </c>
      <c r="AL11" s="109">
        <v>83.306313865999996</v>
      </c>
      <c r="AM11" s="96">
        <v>82.749971787999996</v>
      </c>
      <c r="AN11" s="96">
        <v>83.862655943999997</v>
      </c>
      <c r="AO11" s="96">
        <v>8.0569686400000007E-2</v>
      </c>
      <c r="AP11" s="96">
        <v>0.2838479988</v>
      </c>
      <c r="AQ11" s="96" t="s">
        <v>8</v>
      </c>
      <c r="AR11" s="96"/>
      <c r="AS11" s="96"/>
      <c r="AT11" s="96"/>
      <c r="AU11" s="96"/>
      <c r="AW11" s="95" t="s">
        <v>8</v>
      </c>
      <c r="AX11" s="96"/>
      <c r="AY11" s="96"/>
      <c r="AZ11" s="103" t="s">
        <v>8</v>
      </c>
      <c r="BA11" s="95"/>
      <c r="BB11" s="96"/>
      <c r="BC11" s="96"/>
      <c r="BD11" s="96"/>
      <c r="BE11" s="96"/>
      <c r="BF11" s="95"/>
      <c r="BG11" s="96"/>
      <c r="BH11" s="96"/>
      <c r="BI11" s="96"/>
      <c r="BJ11" s="96"/>
      <c r="BK11" s="95"/>
      <c r="BL11" s="95"/>
      <c r="BM11" s="95"/>
      <c r="BN11" s="95" t="s">
        <v>8</v>
      </c>
      <c r="BO11" s="95" t="s">
        <v>8</v>
      </c>
      <c r="BP11" s="95" t="s">
        <v>8</v>
      </c>
      <c r="BQ11" s="95"/>
      <c r="BR11" s="96"/>
      <c r="BS11" s="96" t="s">
        <v>8</v>
      </c>
      <c r="BT11" s="96"/>
      <c r="BU11" s="96"/>
      <c r="BV11" s="107"/>
      <c r="BW11" s="108">
        <v>399</v>
      </c>
      <c r="BX11" s="108">
        <v>446.6</v>
      </c>
      <c r="BY11" s="108">
        <v>412.2</v>
      </c>
    </row>
    <row r="12" spans="1:77" x14ac:dyDescent="0.3">
      <c r="A12" t="s">
        <v>13</v>
      </c>
      <c r="B12" s="95">
        <v>239071</v>
      </c>
      <c r="C12" s="95">
        <v>1237</v>
      </c>
      <c r="D12" s="109">
        <v>84.028580849999997</v>
      </c>
      <c r="E12" s="96">
        <v>83.426450064999997</v>
      </c>
      <c r="F12" s="96">
        <v>84.630711634999997</v>
      </c>
      <c r="G12" s="96">
        <v>9.4377728499999994E-2</v>
      </c>
      <c r="H12" s="96">
        <v>0.30720958399999998</v>
      </c>
      <c r="I12" s="96"/>
      <c r="J12" s="96"/>
      <c r="K12" s="96"/>
      <c r="L12" s="96"/>
      <c r="M12" s="96"/>
      <c r="O12" s="96" t="s">
        <v>8</v>
      </c>
      <c r="P12" s="96"/>
      <c r="Q12" s="96"/>
      <c r="R12" s="103" t="s">
        <v>8</v>
      </c>
      <c r="S12" s="95">
        <v>254020</v>
      </c>
      <c r="T12" s="95">
        <v>1386</v>
      </c>
      <c r="U12" s="109">
        <v>84.907982289000003</v>
      </c>
      <c r="V12" s="96">
        <v>84.346788097000001</v>
      </c>
      <c r="W12" s="96">
        <v>85.469176480000002</v>
      </c>
      <c r="X12" s="96">
        <v>8.1981184999999998E-2</v>
      </c>
      <c r="Y12" s="96">
        <v>0.286323567</v>
      </c>
      <c r="Z12" s="96" t="s">
        <v>8</v>
      </c>
      <c r="AA12" s="96"/>
      <c r="AB12" s="96"/>
      <c r="AC12" s="96"/>
      <c r="AD12" s="96"/>
      <c r="AF12" s="95" t="s">
        <v>8</v>
      </c>
      <c r="AG12" s="96"/>
      <c r="AH12" s="96"/>
      <c r="AI12" s="103" t="s">
        <v>8</v>
      </c>
      <c r="AJ12" s="95">
        <v>267353</v>
      </c>
      <c r="AK12" s="95">
        <v>1704</v>
      </c>
      <c r="AL12" s="109">
        <v>83.985139868999994</v>
      </c>
      <c r="AM12" s="96">
        <v>83.425952864999999</v>
      </c>
      <c r="AN12" s="96">
        <v>84.544326873000003</v>
      </c>
      <c r="AO12" s="96">
        <v>8.1395800099999999E-2</v>
      </c>
      <c r="AP12" s="96">
        <v>0.28529949189999998</v>
      </c>
      <c r="AQ12" s="96" t="s">
        <v>8</v>
      </c>
      <c r="AR12" s="96"/>
      <c r="AS12" s="96"/>
      <c r="AT12" s="96"/>
      <c r="AU12" s="96"/>
      <c r="AW12" s="95" t="s">
        <v>8</v>
      </c>
      <c r="AX12" s="96"/>
      <c r="AY12" s="96"/>
      <c r="AZ12" s="103" t="s">
        <v>8</v>
      </c>
      <c r="BA12" s="95"/>
      <c r="BB12" s="96"/>
      <c r="BC12" s="96"/>
      <c r="BD12" s="96"/>
      <c r="BE12" s="96"/>
      <c r="BF12" s="95"/>
      <c r="BG12" s="96"/>
      <c r="BH12" s="96"/>
      <c r="BI12" s="96"/>
      <c r="BJ12" s="96"/>
      <c r="BK12" s="95"/>
      <c r="BL12" s="95"/>
      <c r="BM12" s="95"/>
      <c r="BN12" s="95" t="s">
        <v>8</v>
      </c>
      <c r="BO12" s="95" t="s">
        <v>8</v>
      </c>
      <c r="BP12" s="95" t="s">
        <v>8</v>
      </c>
      <c r="BQ12" s="95"/>
      <c r="BR12" s="96"/>
      <c r="BS12" s="96" t="s">
        <v>8</v>
      </c>
      <c r="BT12" s="96"/>
      <c r="BU12" s="96"/>
      <c r="BV12" s="107"/>
      <c r="BW12" s="108">
        <v>247.4</v>
      </c>
      <c r="BX12" s="108">
        <v>277.2</v>
      </c>
      <c r="BY12" s="108">
        <v>340.8</v>
      </c>
    </row>
    <row r="13" spans="1:77" x14ac:dyDescent="0.3">
      <c r="A13" t="s">
        <v>20</v>
      </c>
      <c r="B13" s="95">
        <v>237863</v>
      </c>
      <c r="C13" s="95">
        <v>913</v>
      </c>
      <c r="D13" s="109">
        <v>85.164925373000003</v>
      </c>
      <c r="E13" s="96">
        <v>84.520536028999999</v>
      </c>
      <c r="F13" s="96">
        <v>85.809314717000007</v>
      </c>
      <c r="G13" s="96">
        <v>0.1080897612</v>
      </c>
      <c r="H13" s="96">
        <v>0.32877007349999998</v>
      </c>
      <c r="I13" s="96" t="s">
        <v>8</v>
      </c>
      <c r="J13" s="96"/>
      <c r="K13" s="96"/>
      <c r="L13" s="96"/>
      <c r="M13" s="96"/>
      <c r="O13" s="96" t="s">
        <v>8</v>
      </c>
      <c r="P13" s="96"/>
      <c r="Q13" s="96"/>
      <c r="R13" s="103" t="s">
        <v>8</v>
      </c>
      <c r="S13" s="95">
        <v>252669</v>
      </c>
      <c r="T13" s="95">
        <v>909</v>
      </c>
      <c r="U13" s="109">
        <v>86.134264201999997</v>
      </c>
      <c r="V13" s="96">
        <v>85.511166079000006</v>
      </c>
      <c r="W13" s="96">
        <v>86.757362325000003</v>
      </c>
      <c r="X13" s="96">
        <v>0.1010649913</v>
      </c>
      <c r="Y13" s="96">
        <v>0.31790720550000001</v>
      </c>
      <c r="Z13" s="96" t="s">
        <v>8</v>
      </c>
      <c r="AA13" s="96"/>
      <c r="AB13" s="96"/>
      <c r="AC13" s="96"/>
      <c r="AD13" s="96"/>
      <c r="AF13" s="95" t="s">
        <v>8</v>
      </c>
      <c r="AG13" s="96"/>
      <c r="AH13" s="96"/>
      <c r="AI13" s="103" t="s">
        <v>8</v>
      </c>
      <c r="AJ13" s="95">
        <v>266491</v>
      </c>
      <c r="AK13" s="95">
        <v>1015</v>
      </c>
      <c r="AL13" s="109">
        <v>86.214444459999996</v>
      </c>
      <c r="AM13" s="96">
        <v>85.600381361999993</v>
      </c>
      <c r="AN13" s="96">
        <v>86.828507557999998</v>
      </c>
      <c r="AO13" s="96">
        <v>9.8155322899999994E-2</v>
      </c>
      <c r="AP13" s="96">
        <v>0.31329749899999998</v>
      </c>
      <c r="AQ13" s="96" t="s">
        <v>8</v>
      </c>
      <c r="AR13" s="96"/>
      <c r="AS13" s="96"/>
      <c r="AT13" s="96"/>
      <c r="AU13" s="96"/>
      <c r="AW13" s="95" t="s">
        <v>8</v>
      </c>
      <c r="AX13" s="96"/>
      <c r="AY13" s="96"/>
      <c r="AZ13" s="103" t="s">
        <v>8</v>
      </c>
      <c r="BA13" s="95"/>
      <c r="BB13" s="96"/>
      <c r="BC13" s="96"/>
      <c r="BD13" s="96"/>
      <c r="BE13" s="96"/>
      <c r="BF13" s="95"/>
      <c r="BG13" s="96"/>
      <c r="BH13" s="96"/>
      <c r="BI13" s="96"/>
      <c r="BJ13" s="96"/>
      <c r="BK13" s="95"/>
      <c r="BL13" s="95"/>
      <c r="BM13" s="95"/>
      <c r="BN13" s="95" t="s">
        <v>8</v>
      </c>
      <c r="BO13" s="95" t="s">
        <v>8</v>
      </c>
      <c r="BP13" s="95" t="s">
        <v>8</v>
      </c>
      <c r="BQ13" s="95"/>
      <c r="BR13" s="96"/>
      <c r="BS13" s="96"/>
      <c r="BT13" s="96"/>
      <c r="BU13" s="96"/>
      <c r="BV13" s="107"/>
      <c r="BW13" s="108">
        <v>182.6</v>
      </c>
      <c r="BX13" s="108">
        <v>181.8</v>
      </c>
      <c r="BY13" s="108">
        <v>203</v>
      </c>
    </row>
    <row r="14" spans="1:77" x14ac:dyDescent="0.3">
      <c r="A14" t="s">
        <v>21</v>
      </c>
      <c r="B14" s="95">
        <v>384206</v>
      </c>
      <c r="C14" s="95">
        <v>3627</v>
      </c>
      <c r="D14" s="109">
        <v>80.705785130999999</v>
      </c>
      <c r="E14" s="96">
        <v>80.167528146999999</v>
      </c>
      <c r="F14" s="96">
        <v>81.244042114999999</v>
      </c>
      <c r="G14" s="96">
        <v>7.5416644300000002E-2</v>
      </c>
      <c r="H14" s="96">
        <v>0.2746209101</v>
      </c>
      <c r="I14" s="96" t="s">
        <v>8</v>
      </c>
      <c r="J14" s="96"/>
      <c r="K14" s="96"/>
      <c r="L14" s="96"/>
      <c r="M14" s="96"/>
      <c r="O14" s="96">
        <v>0.85811999999999999</v>
      </c>
      <c r="P14" s="96"/>
      <c r="Q14" s="96"/>
      <c r="R14" s="103">
        <v>6.2768669799999996E-2</v>
      </c>
      <c r="S14" s="95">
        <v>410544</v>
      </c>
      <c r="T14" s="95">
        <v>3686</v>
      </c>
      <c r="U14" s="109">
        <v>80.629234170999993</v>
      </c>
      <c r="V14" s="96">
        <v>80.100355339999993</v>
      </c>
      <c r="W14" s="96">
        <v>81.158113001999993</v>
      </c>
      <c r="X14" s="96">
        <v>7.2811541399999999E-2</v>
      </c>
      <c r="Y14" s="96">
        <v>0.26983613810000001</v>
      </c>
      <c r="Z14" s="96" t="s">
        <v>8</v>
      </c>
      <c r="AA14" s="96"/>
      <c r="AB14" s="96"/>
      <c r="AC14" s="96"/>
      <c r="AD14" s="96"/>
      <c r="AF14" s="95">
        <v>0.92000999999999999</v>
      </c>
      <c r="AG14" s="96"/>
      <c r="AH14" s="96"/>
      <c r="AI14" s="103">
        <v>2.6827293700000001E-2</v>
      </c>
      <c r="AJ14" s="95">
        <v>433779</v>
      </c>
      <c r="AK14" s="95">
        <v>4053</v>
      </c>
      <c r="AL14" s="109">
        <v>80.530840791000003</v>
      </c>
      <c r="AM14" s="96">
        <v>80.020335028999995</v>
      </c>
      <c r="AN14" s="96">
        <v>81.041346554</v>
      </c>
      <c r="AO14" s="96">
        <v>6.7840517899999994E-2</v>
      </c>
      <c r="AP14" s="96">
        <v>0.26046212369999999</v>
      </c>
      <c r="AQ14" s="96" t="s">
        <v>8</v>
      </c>
      <c r="AR14" s="96"/>
      <c r="AS14" s="96"/>
      <c r="AT14" s="96"/>
      <c r="AU14" s="96"/>
      <c r="AW14" s="95">
        <v>0.88968000000000003</v>
      </c>
      <c r="AX14" s="96"/>
      <c r="AY14" s="96"/>
      <c r="AZ14" s="103">
        <v>4.3251633499999997E-2</v>
      </c>
      <c r="BA14" s="95"/>
      <c r="BB14" s="103"/>
      <c r="BC14" s="96"/>
      <c r="BD14" s="96"/>
      <c r="BE14" s="96"/>
      <c r="BF14" s="95"/>
      <c r="BG14" s="103"/>
      <c r="BH14" s="96"/>
      <c r="BI14" s="96"/>
      <c r="BJ14" s="96"/>
      <c r="BK14" s="95"/>
      <c r="BL14" s="95"/>
      <c r="BM14" s="95"/>
      <c r="BN14" s="95" t="s">
        <v>8</v>
      </c>
      <c r="BO14" s="95" t="s">
        <v>399</v>
      </c>
      <c r="BP14" s="95" t="s">
        <v>399</v>
      </c>
      <c r="BQ14" s="95"/>
      <c r="BR14" s="96"/>
      <c r="BS14" s="96"/>
      <c r="BT14" s="96"/>
      <c r="BU14" s="96"/>
      <c r="BV14" s="107"/>
      <c r="BW14" s="108">
        <v>725.4</v>
      </c>
      <c r="BX14" s="108">
        <v>737.2</v>
      </c>
      <c r="BY14" s="108">
        <v>810.6</v>
      </c>
    </row>
    <row r="15" spans="1:77" x14ac:dyDescent="0.3">
      <c r="A15" t="s">
        <v>14</v>
      </c>
      <c r="B15" s="95">
        <v>383498</v>
      </c>
      <c r="C15" s="95">
        <v>2480</v>
      </c>
      <c r="D15" s="109">
        <v>85.476679992000001</v>
      </c>
      <c r="E15" s="96">
        <v>84.952817237000005</v>
      </c>
      <c r="F15" s="96">
        <v>86.000542745999994</v>
      </c>
      <c r="G15" s="96">
        <v>7.1436949599999994E-2</v>
      </c>
      <c r="H15" s="96">
        <v>0.26727691549999999</v>
      </c>
      <c r="I15" s="96" t="s">
        <v>8</v>
      </c>
      <c r="J15" s="96"/>
      <c r="K15" s="96"/>
      <c r="L15" s="96"/>
      <c r="M15" s="96"/>
      <c r="N15" s="96" t="s">
        <v>8</v>
      </c>
      <c r="O15" s="96"/>
      <c r="P15" s="96"/>
      <c r="Q15" s="96"/>
      <c r="R15" s="96" t="s">
        <v>8</v>
      </c>
      <c r="S15" s="95">
        <v>412748</v>
      </c>
      <c r="T15" s="95">
        <v>2441</v>
      </c>
      <c r="U15" s="109">
        <v>85.432055085000002</v>
      </c>
      <c r="V15" s="96">
        <v>84.949107996999999</v>
      </c>
      <c r="W15" s="96">
        <v>85.915002173999994</v>
      </c>
      <c r="X15" s="96">
        <v>6.0713736599999998E-2</v>
      </c>
      <c r="Y15" s="96">
        <v>0.24640157579999999</v>
      </c>
      <c r="Z15" s="96" t="s">
        <v>8</v>
      </c>
      <c r="AA15" s="96"/>
      <c r="AB15" s="96"/>
      <c r="AC15" s="96"/>
      <c r="AD15" s="96"/>
      <c r="AE15" s="95" t="s">
        <v>8</v>
      </c>
      <c r="AF15" s="96"/>
      <c r="AG15" s="96"/>
      <c r="AH15" s="96"/>
      <c r="AI15" s="96" t="s">
        <v>8</v>
      </c>
      <c r="AJ15" s="95">
        <v>438752</v>
      </c>
      <c r="AK15" s="95">
        <v>2558</v>
      </c>
      <c r="AL15" s="109">
        <v>86.185135568000007</v>
      </c>
      <c r="AM15" s="96">
        <v>85.707246959000003</v>
      </c>
      <c r="AN15" s="96">
        <v>86.663024176999997</v>
      </c>
      <c r="AO15" s="96">
        <v>5.9448543E-2</v>
      </c>
      <c r="AP15" s="96">
        <v>0.24382071890000001</v>
      </c>
      <c r="AQ15" s="96" t="s">
        <v>8</v>
      </c>
      <c r="AR15" s="96"/>
      <c r="AS15" s="96"/>
      <c r="AT15" s="96"/>
      <c r="AU15" s="96"/>
      <c r="AW15" s="95" t="s">
        <v>8</v>
      </c>
      <c r="AX15" s="96"/>
      <c r="AY15" s="96"/>
      <c r="AZ15" s="96" t="s">
        <v>8</v>
      </c>
      <c r="BA15" s="95"/>
      <c r="BB15" s="96"/>
      <c r="BC15" s="96"/>
      <c r="BD15" s="96"/>
      <c r="BE15" s="96"/>
      <c r="BF15" s="95"/>
      <c r="BG15" s="96"/>
      <c r="BH15" s="96"/>
      <c r="BI15" s="96"/>
      <c r="BJ15" s="96"/>
      <c r="BK15" s="95"/>
      <c r="BL15" s="95"/>
      <c r="BM15" s="95"/>
      <c r="BN15" s="95" t="s">
        <v>8</v>
      </c>
      <c r="BO15" s="95" t="s">
        <v>8</v>
      </c>
      <c r="BP15" s="95" t="s">
        <v>8</v>
      </c>
      <c r="BQ15" s="95"/>
      <c r="BR15" s="96"/>
      <c r="BS15" s="96"/>
      <c r="BT15" s="96"/>
      <c r="BU15" s="96"/>
      <c r="BV15" s="107"/>
      <c r="BW15" s="108">
        <v>496</v>
      </c>
      <c r="BX15" s="108">
        <v>488.2</v>
      </c>
      <c r="BY15" s="108">
        <v>511.6</v>
      </c>
    </row>
    <row r="16" spans="1:77" x14ac:dyDescent="0.3">
      <c r="A16" t="s">
        <v>15</v>
      </c>
      <c r="B16" s="95">
        <v>381521</v>
      </c>
      <c r="C16" s="95">
        <v>1965</v>
      </c>
      <c r="D16" s="109">
        <v>86.870022825000007</v>
      </c>
      <c r="E16" s="96">
        <v>86.39962543</v>
      </c>
      <c r="F16" s="96">
        <v>87.340420219999999</v>
      </c>
      <c r="G16" s="96">
        <v>5.7599362000000001E-2</v>
      </c>
      <c r="H16" s="96">
        <v>0.23999867080000001</v>
      </c>
      <c r="I16" s="96" t="s">
        <v>8</v>
      </c>
      <c r="J16" s="96"/>
      <c r="K16" s="96"/>
      <c r="L16" s="96"/>
      <c r="M16" s="96"/>
      <c r="N16" s="96"/>
      <c r="O16" s="96"/>
      <c r="P16" s="96"/>
      <c r="Q16" s="96"/>
      <c r="R16" s="96"/>
      <c r="S16" s="95">
        <v>410994</v>
      </c>
      <c r="T16" s="95">
        <v>2235</v>
      </c>
      <c r="U16" s="109">
        <v>86.874856207999997</v>
      </c>
      <c r="V16" s="96">
        <v>86.403335134000002</v>
      </c>
      <c r="W16" s="96">
        <v>87.346377282000006</v>
      </c>
      <c r="X16" s="96">
        <v>5.7874875899999997E-2</v>
      </c>
      <c r="Y16" s="96">
        <v>0.24057197650000001</v>
      </c>
      <c r="Z16" s="96" t="s">
        <v>8</v>
      </c>
      <c r="AA16" s="96"/>
      <c r="AB16" s="96"/>
      <c r="AC16" s="96"/>
      <c r="AD16" s="96"/>
      <c r="AE16" s="95" t="s">
        <v>8</v>
      </c>
      <c r="AF16" s="96"/>
      <c r="AG16" s="96"/>
      <c r="AH16" s="96"/>
      <c r="AI16" s="96" t="s">
        <v>8</v>
      </c>
      <c r="AJ16" s="95">
        <v>429901</v>
      </c>
      <c r="AK16" s="95">
        <v>2298</v>
      </c>
      <c r="AL16" s="109">
        <v>87.300591671999996</v>
      </c>
      <c r="AM16" s="96">
        <v>86.842424179000005</v>
      </c>
      <c r="AN16" s="96">
        <v>87.758759166000004</v>
      </c>
      <c r="AO16" s="96">
        <v>5.46432351E-2</v>
      </c>
      <c r="AP16" s="96">
        <v>0.2337589253</v>
      </c>
      <c r="AQ16" s="96" t="s">
        <v>8</v>
      </c>
      <c r="AR16" s="96" t="s">
        <v>8</v>
      </c>
      <c r="AS16" s="96" t="s">
        <v>8</v>
      </c>
      <c r="AT16" s="96"/>
      <c r="AU16" s="96"/>
      <c r="AV16" s="95" t="s">
        <v>8</v>
      </c>
      <c r="AW16" s="96"/>
      <c r="AX16" s="96"/>
      <c r="AY16" s="96"/>
      <c r="AZ16" s="96" t="s">
        <v>8</v>
      </c>
      <c r="BA16" s="95"/>
      <c r="BB16" s="96"/>
      <c r="BC16" s="96"/>
      <c r="BD16" s="96"/>
      <c r="BE16" s="96"/>
      <c r="BF16" s="95"/>
      <c r="BG16" s="96"/>
      <c r="BH16" s="96"/>
      <c r="BI16" s="96"/>
      <c r="BJ16" s="96"/>
      <c r="BK16" s="95"/>
      <c r="BL16" s="95"/>
      <c r="BM16" s="95"/>
      <c r="BN16" s="95" t="s">
        <v>8</v>
      </c>
      <c r="BO16" s="95" t="s">
        <v>8</v>
      </c>
      <c r="BP16" s="95" t="s">
        <v>8</v>
      </c>
      <c r="BQ16" s="95"/>
      <c r="BR16" s="96"/>
      <c r="BS16" s="96"/>
      <c r="BT16" s="96"/>
      <c r="BU16" s="96"/>
      <c r="BV16" s="107"/>
      <c r="BW16" s="108">
        <v>393</v>
      </c>
      <c r="BX16" s="108">
        <v>447</v>
      </c>
      <c r="BY16" s="108">
        <v>459.6</v>
      </c>
    </row>
    <row r="17" spans="1:77" x14ac:dyDescent="0.3">
      <c r="A17" t="s">
        <v>16</v>
      </c>
      <c r="B17" s="95">
        <v>377599</v>
      </c>
      <c r="C17" s="95">
        <v>1441</v>
      </c>
      <c r="D17" s="109">
        <v>88.225936842999999</v>
      </c>
      <c r="E17" s="96">
        <v>87.72608898</v>
      </c>
      <c r="F17" s="96">
        <v>88.725784707000003</v>
      </c>
      <c r="G17" s="96">
        <v>6.50374549E-2</v>
      </c>
      <c r="H17" s="96">
        <v>0.25502442009999998</v>
      </c>
      <c r="I17" s="96" t="s">
        <v>8</v>
      </c>
      <c r="J17" s="96"/>
      <c r="K17" s="96"/>
      <c r="L17" s="96"/>
      <c r="M17" s="96"/>
      <c r="N17" s="96"/>
      <c r="O17" s="96"/>
      <c r="P17" s="96"/>
      <c r="Q17" s="96"/>
      <c r="R17" s="96"/>
      <c r="S17" s="95">
        <v>409725</v>
      </c>
      <c r="T17" s="95">
        <v>1965</v>
      </c>
      <c r="U17" s="109">
        <v>87.863612166999999</v>
      </c>
      <c r="V17" s="96">
        <v>87.410815130000003</v>
      </c>
      <c r="W17" s="96">
        <v>88.316409203999996</v>
      </c>
      <c r="X17" s="96">
        <v>5.3369730499999997E-2</v>
      </c>
      <c r="Y17" s="96">
        <v>0.23101889640000001</v>
      </c>
      <c r="Z17" s="96" t="s">
        <v>8</v>
      </c>
      <c r="AA17" s="96"/>
      <c r="AB17" s="96"/>
      <c r="AC17" s="96"/>
      <c r="AD17" s="96"/>
      <c r="AE17" s="95" t="s">
        <v>8</v>
      </c>
      <c r="AF17" s="96"/>
      <c r="AG17" s="96"/>
      <c r="AH17" s="96"/>
      <c r="AI17" s="96" t="s">
        <v>8</v>
      </c>
      <c r="AJ17" s="95">
        <v>430186</v>
      </c>
      <c r="AK17" s="95">
        <v>2159</v>
      </c>
      <c r="AL17" s="109">
        <v>87.490162699999999</v>
      </c>
      <c r="AM17" s="96">
        <v>87.072136166999996</v>
      </c>
      <c r="AN17" s="96">
        <v>87.908189234000005</v>
      </c>
      <c r="AO17" s="96">
        <v>4.5487865099999997E-2</v>
      </c>
      <c r="AP17" s="96">
        <v>0.21327884350000001</v>
      </c>
      <c r="AQ17" s="96" t="s">
        <v>8</v>
      </c>
      <c r="AR17" s="96" t="s">
        <v>8</v>
      </c>
      <c r="AS17" s="96" t="s">
        <v>8</v>
      </c>
      <c r="AT17" s="96"/>
      <c r="AU17" s="96"/>
      <c r="AV17" s="95" t="s">
        <v>8</v>
      </c>
      <c r="AW17" s="96"/>
      <c r="AX17" s="96"/>
      <c r="AY17" s="96"/>
      <c r="AZ17" s="96" t="s">
        <v>8</v>
      </c>
      <c r="BA17" s="95"/>
      <c r="BB17" s="96"/>
      <c r="BC17" s="96"/>
      <c r="BD17" s="96"/>
      <c r="BE17" s="96"/>
      <c r="BF17" s="95"/>
      <c r="BG17" s="96"/>
      <c r="BH17" s="96"/>
      <c r="BI17" s="96"/>
      <c r="BJ17" s="96"/>
      <c r="BK17" s="95"/>
      <c r="BL17" s="95"/>
      <c r="BM17" s="95"/>
      <c r="BN17" s="95" t="s">
        <v>8</v>
      </c>
      <c r="BO17" s="95" t="s">
        <v>8</v>
      </c>
      <c r="BP17" s="95" t="s">
        <v>8</v>
      </c>
      <c r="BQ17" s="95"/>
      <c r="BR17" s="96"/>
      <c r="BS17" s="96"/>
      <c r="BT17" s="96"/>
      <c r="BU17" s="96"/>
      <c r="BV17" s="107"/>
      <c r="BW17" s="108">
        <v>288.2</v>
      </c>
      <c r="BX17" s="108">
        <v>393</v>
      </c>
      <c r="BY17" s="108">
        <v>431.8</v>
      </c>
    </row>
    <row r="18" spans="1:77" x14ac:dyDescent="0.3">
      <c r="A18" t="s">
        <v>22</v>
      </c>
      <c r="B18" s="95">
        <v>384566</v>
      </c>
      <c r="C18" s="95">
        <v>1594</v>
      </c>
      <c r="D18" s="109">
        <v>87.449484781999999</v>
      </c>
      <c r="E18" s="96">
        <v>86.946540511999999</v>
      </c>
      <c r="F18" s="96">
        <v>87.952429051999999</v>
      </c>
      <c r="G18" s="96">
        <v>6.5845725300000005E-2</v>
      </c>
      <c r="H18" s="96">
        <v>0.25660421919999998</v>
      </c>
      <c r="I18" s="96" t="s">
        <v>8</v>
      </c>
      <c r="J18" s="96"/>
      <c r="K18" s="96"/>
      <c r="L18" s="96"/>
      <c r="M18" s="96"/>
      <c r="N18" s="96"/>
      <c r="O18" s="96"/>
      <c r="P18" s="96"/>
      <c r="Q18" s="96"/>
      <c r="R18" s="96"/>
      <c r="S18" s="95">
        <v>415164</v>
      </c>
      <c r="T18" s="95">
        <v>1604</v>
      </c>
      <c r="U18" s="109">
        <v>88.669021565999998</v>
      </c>
      <c r="V18" s="96">
        <v>88.218653775999996</v>
      </c>
      <c r="W18" s="96">
        <v>89.119389355999999</v>
      </c>
      <c r="X18" s="96">
        <v>5.2798611600000003E-2</v>
      </c>
      <c r="Y18" s="96">
        <v>0.2297794846</v>
      </c>
      <c r="Z18" s="96" t="s">
        <v>8</v>
      </c>
      <c r="AA18" s="96"/>
      <c r="AB18" s="96"/>
      <c r="AC18" s="96"/>
      <c r="AD18" s="96"/>
      <c r="AE18" s="95" t="s">
        <v>8</v>
      </c>
      <c r="AF18" s="96"/>
      <c r="AG18" s="96"/>
      <c r="AH18" s="96"/>
      <c r="AI18" s="96" t="s">
        <v>8</v>
      </c>
      <c r="AJ18" s="95">
        <v>423418</v>
      </c>
      <c r="AK18" s="95">
        <v>1758</v>
      </c>
      <c r="AL18" s="109">
        <v>89.253598026000006</v>
      </c>
      <c r="AM18" s="96">
        <v>88.799682711000003</v>
      </c>
      <c r="AN18" s="96">
        <v>89.707513341999999</v>
      </c>
      <c r="AO18" s="96">
        <v>5.3633671799999998E-2</v>
      </c>
      <c r="AP18" s="96">
        <v>0.2315894466</v>
      </c>
      <c r="AQ18" s="96" t="s">
        <v>8</v>
      </c>
      <c r="AR18" s="96" t="s">
        <v>8</v>
      </c>
      <c r="AS18" s="96" t="s">
        <v>8</v>
      </c>
      <c r="AT18" s="96"/>
      <c r="AU18" s="96"/>
      <c r="AV18" s="95" t="s">
        <v>8</v>
      </c>
      <c r="AW18" s="96"/>
      <c r="AX18" s="96"/>
      <c r="AY18" s="96"/>
      <c r="AZ18" s="96" t="s">
        <v>8</v>
      </c>
      <c r="BA18" s="95"/>
      <c r="BB18" s="96"/>
      <c r="BC18" s="96"/>
      <c r="BD18" s="96"/>
      <c r="BE18" s="96"/>
      <c r="BF18" s="95"/>
      <c r="BG18" s="96"/>
      <c r="BH18" s="96"/>
      <c r="BI18" s="96"/>
      <c r="BJ18" s="96"/>
      <c r="BK18" s="95"/>
      <c r="BL18" s="95"/>
      <c r="BM18" s="95"/>
      <c r="BN18" s="95" t="s">
        <v>8</v>
      </c>
      <c r="BO18" s="95" t="s">
        <v>8</v>
      </c>
      <c r="BP18" s="95" t="s">
        <v>8</v>
      </c>
      <c r="BQ18" s="95"/>
      <c r="BR18" s="96"/>
      <c r="BS18" s="96"/>
      <c r="BT18" s="96"/>
      <c r="BU18" s="96"/>
      <c r="BV18" s="107"/>
      <c r="BW18" s="108">
        <v>318.8</v>
      </c>
      <c r="BX18" s="108">
        <v>320.8</v>
      </c>
      <c r="BY18" s="108">
        <v>351.6</v>
      </c>
    </row>
    <row r="19" spans="1:77" x14ac:dyDescent="0.3">
      <c r="A19" t="s">
        <v>23</v>
      </c>
      <c r="B19" s="95">
        <v>3143810</v>
      </c>
      <c r="C19" s="95">
        <v>25222</v>
      </c>
      <c r="D19" s="109">
        <v>82.411061973000002</v>
      </c>
      <c r="E19" s="96">
        <v>82.249776838000002</v>
      </c>
      <c r="F19" s="96">
        <v>82.572347106999999</v>
      </c>
      <c r="G19" s="96">
        <v>6.7713699E-3</v>
      </c>
      <c r="H19" s="96">
        <v>8.2288333899999996E-2</v>
      </c>
      <c r="I19" s="96" t="s">
        <v>8</v>
      </c>
      <c r="J19" s="96"/>
      <c r="K19" s="96"/>
      <c r="L19" s="96"/>
      <c r="M19" s="96"/>
      <c r="N19" s="96"/>
      <c r="O19" s="95"/>
      <c r="P19" s="95"/>
      <c r="Q19" s="95"/>
      <c r="R19" s="110"/>
      <c r="S19" s="95">
        <v>3356409</v>
      </c>
      <c r="T19" s="95">
        <v>26245</v>
      </c>
      <c r="U19" s="109">
        <v>82.812671484999996</v>
      </c>
      <c r="V19" s="96">
        <v>82.657604982999999</v>
      </c>
      <c r="W19" s="96">
        <v>82.967737987000007</v>
      </c>
      <c r="X19" s="96">
        <v>6.2592721999999998E-3</v>
      </c>
      <c r="Y19" s="96">
        <v>7.9115562400000006E-2</v>
      </c>
      <c r="Z19" s="96" t="s">
        <v>8</v>
      </c>
      <c r="AA19" s="96"/>
      <c r="AB19" s="96"/>
      <c r="AC19" s="96"/>
      <c r="AD19" s="96"/>
      <c r="AE19" s="95"/>
      <c r="AF19" s="95"/>
      <c r="AG19" s="95"/>
      <c r="AH19" s="95" t="s">
        <v>8</v>
      </c>
      <c r="AI19" s="110" t="s">
        <v>8</v>
      </c>
      <c r="AJ19" s="95">
        <v>3519995</v>
      </c>
      <c r="AK19" s="95">
        <v>27749</v>
      </c>
      <c r="AL19" s="109">
        <v>82.819603696000001</v>
      </c>
      <c r="AM19" s="96">
        <v>82.665187953</v>
      </c>
      <c r="AN19" s="96">
        <v>82.974019439000003</v>
      </c>
      <c r="AO19" s="96">
        <v>6.2068465999999996E-3</v>
      </c>
      <c r="AP19" s="96">
        <v>7.8783542400000003E-2</v>
      </c>
      <c r="AQ19" s="96" t="s">
        <v>8</v>
      </c>
      <c r="AR19" s="96" t="s">
        <v>8</v>
      </c>
      <c r="AS19" s="96" t="s">
        <v>8</v>
      </c>
      <c r="AT19" s="96"/>
      <c r="AU19" s="96"/>
      <c r="AV19" s="95" t="s">
        <v>8</v>
      </c>
      <c r="AW19" s="95" t="s">
        <v>8</v>
      </c>
      <c r="AX19" s="95"/>
      <c r="AY19" s="95"/>
      <c r="AZ19" s="110"/>
      <c r="BA19" s="95"/>
      <c r="BB19" s="95"/>
      <c r="BC19" s="95"/>
      <c r="BD19" s="95"/>
      <c r="BE19" s="95"/>
      <c r="BF19" s="95"/>
      <c r="BG19" s="95"/>
      <c r="BH19" s="95"/>
      <c r="BI19" s="95"/>
      <c r="BJ19" s="95"/>
      <c r="BK19" s="95"/>
      <c r="BL19" s="95"/>
      <c r="BM19" s="95"/>
      <c r="BN19" s="95" t="s">
        <v>8</v>
      </c>
      <c r="BO19" s="95" t="s">
        <v>8</v>
      </c>
      <c r="BP19" s="95" t="s">
        <v>8</v>
      </c>
      <c r="BQ19" s="95"/>
      <c r="BR19" s="96"/>
      <c r="BS19" s="96"/>
      <c r="BT19" s="96"/>
      <c r="BU19" s="96"/>
      <c r="BV19" s="107"/>
      <c r="BW19" s="108">
        <v>5044.3999999999996</v>
      </c>
      <c r="BX19" s="108">
        <v>5249</v>
      </c>
      <c r="BY19" s="108">
        <v>5549.8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J22"/>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375</v>
      </c>
      <c r="B1" s="58"/>
      <c r="C1" s="58"/>
      <c r="D1" s="58"/>
      <c r="E1" s="58"/>
      <c r="F1" s="58"/>
    </row>
    <row r="2" spans="1:10" s="59" customFormat="1" ht="18.899999999999999" customHeight="1" x14ac:dyDescent="0.3">
      <c r="A2" s="1" t="s">
        <v>369</v>
      </c>
      <c r="B2" s="60"/>
      <c r="C2" s="60"/>
      <c r="D2" s="60"/>
      <c r="E2" s="58"/>
      <c r="F2" s="58"/>
    </row>
    <row r="3" spans="1:10" s="62" customFormat="1" ht="54" customHeight="1" x14ac:dyDescent="0.3">
      <c r="A3" s="94" t="s">
        <v>418</v>
      </c>
      <c r="B3" s="61" t="s">
        <v>365</v>
      </c>
      <c r="C3" s="61" t="s">
        <v>366</v>
      </c>
      <c r="D3" s="61" t="s">
        <v>367</v>
      </c>
      <c r="I3" s="63"/>
      <c r="J3" s="63"/>
    </row>
    <row r="4" spans="1:10" s="59" customFormat="1" ht="18.899999999999999" customHeight="1" x14ac:dyDescent="0.3">
      <c r="A4" s="73" t="s">
        <v>207</v>
      </c>
      <c r="B4" s="83">
        <v>85.499932004000001</v>
      </c>
      <c r="C4" s="83">
        <v>86.478064267999997</v>
      </c>
      <c r="D4" s="83">
        <v>86.795430359999997</v>
      </c>
    </row>
    <row r="5" spans="1:10" s="59" customFormat="1" ht="18.899999999999999" customHeight="1" x14ac:dyDescent="0.3">
      <c r="A5" s="73" t="s">
        <v>208</v>
      </c>
      <c r="B5" s="83">
        <v>83.394967387999998</v>
      </c>
      <c r="C5" s="83">
        <v>83.490305509999999</v>
      </c>
      <c r="D5" s="83">
        <v>84.229769926000003</v>
      </c>
    </row>
    <row r="6" spans="1:10" s="59" customFormat="1" ht="18.899999999999999" customHeight="1" x14ac:dyDescent="0.3">
      <c r="A6" s="73" t="s">
        <v>209</v>
      </c>
      <c r="B6" s="83">
        <v>84.756176335000006</v>
      </c>
      <c r="C6" s="83">
        <v>86.650863799000007</v>
      </c>
      <c r="D6" s="83">
        <v>86.041979255000001</v>
      </c>
    </row>
    <row r="7" spans="1:10" s="59" customFormat="1" ht="18.899999999999999" customHeight="1" x14ac:dyDescent="0.3">
      <c r="A7" s="73" t="s">
        <v>210</v>
      </c>
      <c r="B7" s="83">
        <v>83.609086804</v>
      </c>
      <c r="C7" s="83">
        <v>84.121384223999996</v>
      </c>
      <c r="D7" s="83">
        <v>85.160597215999999</v>
      </c>
    </row>
    <row r="8" spans="1:10" s="59" customFormat="1" ht="18.899999999999999" customHeight="1" x14ac:dyDescent="0.3">
      <c r="A8" s="73" t="s">
        <v>211</v>
      </c>
      <c r="B8" s="83">
        <v>84.448621790000004</v>
      </c>
      <c r="C8" s="83">
        <v>85.838183561999998</v>
      </c>
      <c r="D8" s="83">
        <v>84.716713345000002</v>
      </c>
    </row>
    <row r="9" spans="1:10" s="59" customFormat="1" ht="18.899999999999999" customHeight="1" x14ac:dyDescent="0.3">
      <c r="A9" s="73" t="s">
        <v>212</v>
      </c>
      <c r="B9" s="83">
        <v>82.272328298999994</v>
      </c>
      <c r="C9" s="83">
        <v>83.502148457000004</v>
      </c>
      <c r="D9" s="83">
        <v>84.115597993999998</v>
      </c>
    </row>
    <row r="10" spans="1:10" s="59" customFormat="1" ht="18.899999999999999" customHeight="1" x14ac:dyDescent="0.3">
      <c r="A10" s="73" t="s">
        <v>213</v>
      </c>
      <c r="B10" s="83">
        <v>84.00287917</v>
      </c>
      <c r="C10" s="83">
        <v>83.525110138000002</v>
      </c>
      <c r="D10" s="83">
        <v>84.404447017999999</v>
      </c>
    </row>
    <row r="11" spans="1:10" s="59" customFormat="1" ht="18.899999999999999" customHeight="1" x14ac:dyDescent="0.3">
      <c r="A11" s="73" t="s">
        <v>214</v>
      </c>
      <c r="B11" s="83">
        <v>84.363741614999995</v>
      </c>
      <c r="C11" s="83">
        <v>84.261541359999995</v>
      </c>
      <c r="D11" s="83">
        <v>84.445963540999998</v>
      </c>
    </row>
    <row r="12" spans="1:10" s="59" customFormat="1" ht="18.899999999999999" customHeight="1" x14ac:dyDescent="0.3">
      <c r="A12" s="73" t="s">
        <v>215</v>
      </c>
      <c r="B12" s="83">
        <v>83.531780510999994</v>
      </c>
      <c r="C12" s="83">
        <v>82.490040026000003</v>
      </c>
      <c r="D12" s="83">
        <v>84.787742086999998</v>
      </c>
    </row>
    <row r="13" spans="1:10" s="59" customFormat="1" ht="18.899999999999999" customHeight="1" x14ac:dyDescent="0.3">
      <c r="A13" s="73" t="s">
        <v>216</v>
      </c>
      <c r="B13" s="83">
        <v>83.034074253</v>
      </c>
      <c r="C13" s="83">
        <v>83.111049468000004</v>
      </c>
      <c r="D13" s="83">
        <v>83.176878427000005</v>
      </c>
    </row>
    <row r="14" spans="1:10" s="59" customFormat="1" ht="18.899999999999999" customHeight="1" x14ac:dyDescent="0.3">
      <c r="A14" s="73" t="s">
        <v>217</v>
      </c>
      <c r="B14" s="83">
        <v>78.983489022000001</v>
      </c>
      <c r="C14" s="83">
        <v>79.879947186999999</v>
      </c>
      <c r="D14" s="83">
        <v>79.594251255000003</v>
      </c>
    </row>
    <row r="15" spans="1:10" s="59" customFormat="1" ht="18.899999999999999" customHeight="1" x14ac:dyDescent="0.3">
      <c r="A15" s="73" t="s">
        <v>218</v>
      </c>
      <c r="B15" s="83">
        <v>77.505044009000002</v>
      </c>
      <c r="C15" s="83">
        <v>78.459226126000004</v>
      </c>
      <c r="D15" s="83">
        <v>77.437336407999993</v>
      </c>
    </row>
    <row r="16" spans="1:10" s="59" customFormat="1" ht="18.899999999999999" customHeight="1" x14ac:dyDescent="0.3">
      <c r="A16" s="73" t="s">
        <v>219</v>
      </c>
      <c r="B16" s="83">
        <v>82.52427222</v>
      </c>
      <c r="C16" s="83">
        <v>83.055995856999999</v>
      </c>
      <c r="D16" s="83">
        <v>83.310840389000006</v>
      </c>
    </row>
    <row r="17" spans="1:4" s="59" customFormat="1" ht="18.899999999999999" customHeight="1" x14ac:dyDescent="0.3">
      <c r="A17" s="73" t="s">
        <v>220</v>
      </c>
      <c r="B17" s="83">
        <v>89.611969521000006</v>
      </c>
      <c r="C17" s="83">
        <v>79.422747151999999</v>
      </c>
      <c r="D17" s="83">
        <v>78.700255806000001</v>
      </c>
    </row>
    <row r="18" spans="1:4" s="59" customFormat="1" ht="18.899999999999999" customHeight="1" x14ac:dyDescent="0.3">
      <c r="A18" s="74" t="s">
        <v>136</v>
      </c>
      <c r="B18" s="85">
        <v>82.960987274000004</v>
      </c>
      <c r="C18" s="85">
        <v>83.493140468000007</v>
      </c>
      <c r="D18" s="85">
        <v>83.807846773999998</v>
      </c>
    </row>
    <row r="19" spans="1:4" s="59" customFormat="1" ht="18.899999999999999" customHeight="1" x14ac:dyDescent="0.3">
      <c r="A19" s="75" t="s">
        <v>9</v>
      </c>
      <c r="B19" s="86">
        <v>82.411061973000002</v>
      </c>
      <c r="C19" s="86">
        <v>82.812671484999996</v>
      </c>
      <c r="D19" s="86">
        <v>82.819603696000001</v>
      </c>
    </row>
    <row r="20" spans="1:4" ht="18.899999999999999" customHeight="1" x14ac:dyDescent="0.25">
      <c r="A20" s="67" t="s">
        <v>340</v>
      </c>
    </row>
    <row r="22" spans="1:4" ht="15.6" x14ac:dyDescent="0.3">
      <c r="A22" s="113" t="s">
        <v>423</v>
      </c>
      <c r="B22" s="70"/>
      <c r="C22" s="70"/>
      <c r="D22"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J34"/>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421</v>
      </c>
      <c r="B1" s="58"/>
      <c r="C1" s="58"/>
      <c r="D1" s="58"/>
      <c r="E1" s="58"/>
      <c r="F1" s="58"/>
    </row>
    <row r="2" spans="1:10" s="59" customFormat="1" ht="18.899999999999999" customHeight="1" x14ac:dyDescent="0.3">
      <c r="A2" s="1" t="s">
        <v>369</v>
      </c>
      <c r="B2" s="60"/>
      <c r="C2" s="60"/>
      <c r="D2" s="60"/>
      <c r="E2" s="58"/>
      <c r="F2" s="58"/>
    </row>
    <row r="3" spans="1:10" s="62" customFormat="1" ht="54" customHeight="1" x14ac:dyDescent="0.3">
      <c r="A3" s="94" t="s">
        <v>419</v>
      </c>
      <c r="B3" s="61" t="s">
        <v>365</v>
      </c>
      <c r="C3" s="61" t="s">
        <v>366</v>
      </c>
      <c r="D3" s="61" t="s">
        <v>367</v>
      </c>
      <c r="I3" s="63"/>
      <c r="J3" s="63"/>
    </row>
    <row r="4" spans="1:10" s="59" customFormat="1" ht="18.899999999999999" customHeight="1" x14ac:dyDescent="0.3">
      <c r="A4" s="73" t="s">
        <v>221</v>
      </c>
      <c r="B4" s="83">
        <v>87.093997779999995</v>
      </c>
      <c r="C4" s="83">
        <v>87.631095103999996</v>
      </c>
      <c r="D4" s="83">
        <v>88.299242203999995</v>
      </c>
    </row>
    <row r="5" spans="1:10" s="59" customFormat="1" ht="18.899999999999999" customHeight="1" x14ac:dyDescent="0.3">
      <c r="A5" s="73" t="s">
        <v>222</v>
      </c>
      <c r="B5" s="83">
        <v>85.518887140000004</v>
      </c>
      <c r="C5" s="83">
        <v>86.210778804</v>
      </c>
      <c r="D5" s="83">
        <v>86.702951669000001</v>
      </c>
    </row>
    <row r="6" spans="1:10" s="59" customFormat="1" ht="18.899999999999999" customHeight="1" x14ac:dyDescent="0.3">
      <c r="A6" s="73" t="s">
        <v>208</v>
      </c>
      <c r="B6" s="83">
        <v>83.157344433999995</v>
      </c>
      <c r="C6" s="83">
        <v>83.231329478000006</v>
      </c>
      <c r="D6" s="83">
        <v>83.885974228999999</v>
      </c>
    </row>
    <row r="7" spans="1:10" s="59" customFormat="1" ht="18.899999999999999" customHeight="1" x14ac:dyDescent="0.3">
      <c r="A7" s="73" t="s">
        <v>223</v>
      </c>
      <c r="B7" s="83">
        <v>92.131465837999997</v>
      </c>
      <c r="C7" s="83">
        <v>89.015388431000005</v>
      </c>
      <c r="D7" s="83">
        <v>88.603033101999998</v>
      </c>
    </row>
    <row r="8" spans="1:10" s="59" customFormat="1" ht="18.899999999999999" customHeight="1" x14ac:dyDescent="0.3">
      <c r="A8" s="73" t="s">
        <v>224</v>
      </c>
      <c r="B8" s="83">
        <v>81.509718149999998</v>
      </c>
      <c r="C8" s="83">
        <v>83.996159062999993</v>
      </c>
      <c r="D8" s="83">
        <v>83.382685394000006</v>
      </c>
    </row>
    <row r="9" spans="1:10" s="59" customFormat="1" ht="18.899999999999999" customHeight="1" x14ac:dyDescent="0.3">
      <c r="A9" s="73" t="s">
        <v>225</v>
      </c>
      <c r="B9" s="83">
        <v>82.841024304000001</v>
      </c>
      <c r="C9" s="83">
        <v>83.850734428999999</v>
      </c>
      <c r="D9" s="83">
        <v>84.864813501</v>
      </c>
    </row>
    <row r="10" spans="1:10" s="59" customFormat="1" ht="18.899999999999999" customHeight="1" x14ac:dyDescent="0.3">
      <c r="A10" s="73" t="s">
        <v>226</v>
      </c>
      <c r="B10" s="83">
        <v>86.639069277999994</v>
      </c>
      <c r="C10" s="83">
        <v>86.181476341999996</v>
      </c>
      <c r="D10" s="83">
        <v>88.787318607000003</v>
      </c>
    </row>
    <row r="11" spans="1:10" s="59" customFormat="1" ht="18.899999999999999" customHeight="1" x14ac:dyDescent="0.3">
      <c r="A11" s="73" t="s">
        <v>211</v>
      </c>
      <c r="B11" s="83">
        <v>84.898437415000004</v>
      </c>
      <c r="C11" s="83">
        <v>86.313864682000002</v>
      </c>
      <c r="D11" s="83">
        <v>85.129073375999994</v>
      </c>
    </row>
    <row r="12" spans="1:10" s="59" customFormat="1" ht="18.899999999999999" customHeight="1" x14ac:dyDescent="0.3">
      <c r="A12" s="73" t="s">
        <v>227</v>
      </c>
      <c r="B12" s="83">
        <v>82.007768202999998</v>
      </c>
      <c r="C12" s="83">
        <v>85.305934489999999</v>
      </c>
      <c r="D12" s="83">
        <v>85.309408184999995</v>
      </c>
    </row>
    <row r="13" spans="1:10" s="59" customFormat="1" ht="18.899999999999999" customHeight="1" x14ac:dyDescent="0.3">
      <c r="A13" s="73" t="s">
        <v>228</v>
      </c>
      <c r="B13" s="83">
        <v>76.139895162000002</v>
      </c>
      <c r="C13" s="83">
        <v>78.975778032999997</v>
      </c>
      <c r="D13" s="83">
        <v>80.975418966999996</v>
      </c>
    </row>
    <row r="14" spans="1:10" s="59" customFormat="1" ht="18.899999999999999" customHeight="1" x14ac:dyDescent="0.3">
      <c r="A14" s="73" t="s">
        <v>229</v>
      </c>
      <c r="B14" s="83">
        <v>84.674044140999996</v>
      </c>
      <c r="C14" s="83">
        <v>84.200019736000002</v>
      </c>
      <c r="D14" s="83">
        <v>84.847687668999995</v>
      </c>
    </row>
    <row r="15" spans="1:10" s="59" customFormat="1" ht="18.899999999999999" customHeight="1" x14ac:dyDescent="0.3">
      <c r="A15" s="73" t="s">
        <v>230</v>
      </c>
      <c r="B15" s="83">
        <v>85.478288151000001</v>
      </c>
      <c r="C15" s="83">
        <v>84.031147160000003</v>
      </c>
      <c r="D15" s="83">
        <v>85.611626078</v>
      </c>
    </row>
    <row r="16" spans="1:10" s="59" customFormat="1" ht="18.899999999999999" customHeight="1" x14ac:dyDescent="0.3">
      <c r="A16" s="73" t="s">
        <v>231</v>
      </c>
      <c r="B16" s="83">
        <v>82.368322184999997</v>
      </c>
      <c r="C16" s="83">
        <v>82.728269495999996</v>
      </c>
      <c r="D16" s="83">
        <v>82.020302841000003</v>
      </c>
    </row>
    <row r="17" spans="1:6" s="59" customFormat="1" ht="18.899999999999999" customHeight="1" x14ac:dyDescent="0.3">
      <c r="A17" s="73" t="s">
        <v>232</v>
      </c>
      <c r="B17" s="83">
        <v>87.326097763000007</v>
      </c>
      <c r="C17" s="83">
        <v>91.323792885000003</v>
      </c>
      <c r="D17" s="83">
        <v>92.458559010000002</v>
      </c>
    </row>
    <row r="18" spans="1:6" s="59" customFormat="1" ht="18.899999999999999" customHeight="1" x14ac:dyDescent="0.3">
      <c r="A18" s="73" t="s">
        <v>233</v>
      </c>
      <c r="B18" s="83">
        <v>81.904871533999994</v>
      </c>
      <c r="C18" s="83">
        <v>82.128557843999999</v>
      </c>
      <c r="D18" s="83">
        <v>83.480251378000006</v>
      </c>
    </row>
    <row r="19" spans="1:6" s="59" customFormat="1" ht="18.899999999999999" customHeight="1" x14ac:dyDescent="0.3">
      <c r="A19" s="73" t="s">
        <v>234</v>
      </c>
      <c r="B19" s="83">
        <v>86.650135571999996</v>
      </c>
      <c r="C19" s="83">
        <v>85.626921612000004</v>
      </c>
      <c r="D19" s="83">
        <v>85.591003807999996</v>
      </c>
    </row>
    <row r="20" spans="1:6" s="59" customFormat="1" ht="18.899999999999999" customHeight="1" x14ac:dyDescent="0.3">
      <c r="A20" s="73" t="s">
        <v>235</v>
      </c>
      <c r="B20" s="83">
        <v>86.449220330000003</v>
      </c>
      <c r="C20" s="83">
        <v>84.157059489999995</v>
      </c>
      <c r="D20" s="83">
        <v>83.359387022000007</v>
      </c>
    </row>
    <row r="21" spans="1:6" s="59" customFormat="1" ht="18.899999999999999" customHeight="1" x14ac:dyDescent="0.3">
      <c r="A21" s="73" t="s">
        <v>236</v>
      </c>
      <c r="B21" s="83">
        <v>98.438203258000001</v>
      </c>
      <c r="C21" s="83">
        <v>90.095829012999999</v>
      </c>
      <c r="D21" s="83">
        <v>94.201356455999999</v>
      </c>
    </row>
    <row r="22" spans="1:6" s="59" customFormat="1" ht="18.899999999999999" customHeight="1" x14ac:dyDescent="0.3">
      <c r="A22" s="73" t="s">
        <v>237</v>
      </c>
      <c r="B22" s="83">
        <v>79.99366723</v>
      </c>
      <c r="C22" s="83">
        <v>78.606254493999998</v>
      </c>
      <c r="D22" s="83">
        <v>79.727496661999993</v>
      </c>
    </row>
    <row r="23" spans="1:6" s="59" customFormat="1" ht="18.899999999999999" customHeight="1" x14ac:dyDescent="0.3">
      <c r="A23" s="73" t="s">
        <v>238</v>
      </c>
      <c r="B23" s="83">
        <v>84.663787730999999</v>
      </c>
      <c r="C23" s="83">
        <v>83.793936748999997</v>
      </c>
      <c r="D23" s="83">
        <v>84.325224434999996</v>
      </c>
    </row>
    <row r="24" spans="1:6" s="59" customFormat="1" ht="18.899999999999999" customHeight="1" x14ac:dyDescent="0.3">
      <c r="A24" s="73" t="s">
        <v>239</v>
      </c>
      <c r="B24" s="83">
        <v>81.721768331000007</v>
      </c>
      <c r="C24" s="83">
        <v>82.708089072999996</v>
      </c>
      <c r="D24" s="83">
        <v>82.313171466</v>
      </c>
    </row>
    <row r="25" spans="1:6" s="59" customFormat="1" ht="18.899999999999999" customHeight="1" x14ac:dyDescent="0.3">
      <c r="A25" s="73" t="s">
        <v>220</v>
      </c>
      <c r="B25" s="83">
        <v>89.611969521000006</v>
      </c>
      <c r="C25" s="83">
        <v>79.422747151999999</v>
      </c>
      <c r="D25" s="83">
        <v>78.700255806000001</v>
      </c>
    </row>
    <row r="26" spans="1:6" s="59" customFormat="1" ht="18.899999999999999" customHeight="1" x14ac:dyDescent="0.3">
      <c r="A26" s="73" t="s">
        <v>240</v>
      </c>
      <c r="B26" s="83">
        <v>82.105496785</v>
      </c>
      <c r="C26" s="83">
        <v>83.000578617000002</v>
      </c>
      <c r="D26" s="83">
        <v>82.624926969000001</v>
      </c>
    </row>
    <row r="27" spans="1:6" s="59" customFormat="1" ht="18.899999999999999" customHeight="1" x14ac:dyDescent="0.3">
      <c r="A27" s="73" t="s">
        <v>241</v>
      </c>
      <c r="B27" s="83">
        <v>75.650387191999997</v>
      </c>
      <c r="C27" s="83">
        <v>76.323103000000003</v>
      </c>
      <c r="D27" s="83">
        <v>76.139690594000001</v>
      </c>
    </row>
    <row r="28" spans="1:6" s="59" customFormat="1" ht="18.899999999999999" customHeight="1" x14ac:dyDescent="0.3">
      <c r="A28" s="73" t="s">
        <v>242</v>
      </c>
      <c r="B28" s="83">
        <v>82.095860177999995</v>
      </c>
      <c r="C28" s="83">
        <v>84.680625234999994</v>
      </c>
      <c r="D28" s="83">
        <v>84.750270873000005</v>
      </c>
    </row>
    <row r="29" spans="1:6" s="59" customFormat="1" ht="18.899999999999999" customHeight="1" x14ac:dyDescent="0.3">
      <c r="A29" s="73" t="s">
        <v>243</v>
      </c>
      <c r="B29" s="83">
        <v>71.972638196000005</v>
      </c>
      <c r="C29" s="83">
        <v>72.118924266999997</v>
      </c>
      <c r="D29" s="83">
        <v>69.658853288000003</v>
      </c>
    </row>
    <row r="30" spans="1:6" ht="18.899999999999999" customHeight="1" x14ac:dyDescent="0.25">
      <c r="A30" s="74" t="s">
        <v>136</v>
      </c>
      <c r="B30" s="85">
        <v>82.960987274000004</v>
      </c>
      <c r="C30" s="85">
        <v>83.493140468000007</v>
      </c>
      <c r="D30" s="85">
        <v>83.807846773999998</v>
      </c>
    </row>
    <row r="31" spans="1:6" ht="18.899999999999999" customHeight="1" x14ac:dyDescent="0.25">
      <c r="A31" s="75" t="s">
        <v>9</v>
      </c>
      <c r="B31" s="86">
        <v>82.411061973000002</v>
      </c>
      <c r="C31" s="86">
        <v>82.812671484999996</v>
      </c>
      <c r="D31" s="86">
        <v>82.819603696000001</v>
      </c>
      <c r="E31" s="76"/>
      <c r="F31" s="76"/>
    </row>
    <row r="32" spans="1:6" ht="18.899999999999999" customHeight="1" x14ac:dyDescent="0.25">
      <c r="A32" s="67" t="s">
        <v>340</v>
      </c>
    </row>
    <row r="33" spans="1:10" s="62" customFormat="1" ht="18.899999999999999" customHeight="1" x14ac:dyDescent="0.3">
      <c r="A33" s="59"/>
      <c r="B33" s="68"/>
      <c r="C33" s="69"/>
      <c r="D33" s="68"/>
      <c r="I33" s="57"/>
      <c r="J33" s="57"/>
    </row>
    <row r="34" spans="1:10" ht="15.6" x14ac:dyDescent="0.3">
      <c r="A34" s="113" t="s">
        <v>423</v>
      </c>
      <c r="B34" s="70"/>
      <c r="C34" s="70"/>
      <c r="D34"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J53"/>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374</v>
      </c>
      <c r="B1" s="58"/>
      <c r="C1" s="58"/>
      <c r="D1" s="58"/>
    </row>
    <row r="2" spans="1:10" s="59" customFormat="1" ht="18.899999999999999" customHeight="1" x14ac:dyDescent="0.3">
      <c r="A2" s="1" t="s">
        <v>369</v>
      </c>
      <c r="B2" s="60"/>
      <c r="C2" s="60"/>
      <c r="D2" s="60"/>
    </row>
    <row r="3" spans="1:10" s="62" customFormat="1" ht="54" customHeight="1" x14ac:dyDescent="0.3">
      <c r="A3" s="94" t="s">
        <v>420</v>
      </c>
      <c r="B3" s="61" t="s">
        <v>365</v>
      </c>
      <c r="C3" s="61" t="s">
        <v>366</v>
      </c>
      <c r="D3" s="61" t="s">
        <v>367</v>
      </c>
      <c r="I3" s="63"/>
      <c r="J3" s="63"/>
    </row>
    <row r="4" spans="1:10" s="59" customFormat="1" ht="18.899999999999999" customHeight="1" x14ac:dyDescent="0.3">
      <c r="A4" s="73" t="s">
        <v>244</v>
      </c>
      <c r="B4" s="83">
        <v>86.069933610999996</v>
      </c>
      <c r="C4" s="83">
        <v>90.456336648999994</v>
      </c>
      <c r="D4" s="83">
        <v>86.644822132000002</v>
      </c>
    </row>
    <row r="5" spans="1:10" s="59" customFormat="1" ht="18.899999999999999" customHeight="1" x14ac:dyDescent="0.3">
      <c r="A5" s="73" t="s">
        <v>265</v>
      </c>
      <c r="B5" s="83">
        <v>89.280194600000002</v>
      </c>
      <c r="C5" s="83">
        <v>86.446060943000006</v>
      </c>
      <c r="D5" s="83">
        <v>87.146075905000004</v>
      </c>
    </row>
    <row r="6" spans="1:10" s="59" customFormat="1" ht="18.899999999999999" customHeight="1" x14ac:dyDescent="0.3">
      <c r="A6" s="73" t="s">
        <v>245</v>
      </c>
      <c r="B6" s="83">
        <v>93.727137314999993</v>
      </c>
      <c r="C6" s="83">
        <v>83.970190563000003</v>
      </c>
      <c r="D6" s="83">
        <v>88.687570648999994</v>
      </c>
    </row>
    <row r="7" spans="1:10" s="59" customFormat="1" ht="18.899999999999999" customHeight="1" x14ac:dyDescent="0.3">
      <c r="A7" s="73" t="s">
        <v>260</v>
      </c>
      <c r="B7" s="83">
        <v>95.186418578000001</v>
      </c>
      <c r="C7" s="83">
        <v>91.010960705000002</v>
      </c>
      <c r="D7" s="83">
        <v>85.127027056000003</v>
      </c>
    </row>
    <row r="8" spans="1:10" s="59" customFormat="1" ht="18.899999999999999" customHeight="1" x14ac:dyDescent="0.3">
      <c r="A8" s="73" t="s">
        <v>246</v>
      </c>
      <c r="B8" s="83">
        <v>86.742785259000001</v>
      </c>
      <c r="C8" s="83">
        <v>87.715476467000002</v>
      </c>
      <c r="D8" s="83">
        <v>86.399063867999999</v>
      </c>
    </row>
    <row r="9" spans="1:10" s="59" customFormat="1" ht="18.899999999999999" customHeight="1" x14ac:dyDescent="0.3">
      <c r="A9" s="73" t="s">
        <v>261</v>
      </c>
      <c r="B9" s="83">
        <v>86.652646110999996</v>
      </c>
      <c r="C9" s="83">
        <v>84.045447701000001</v>
      </c>
      <c r="D9" s="83">
        <v>83.930551281999996</v>
      </c>
    </row>
    <row r="10" spans="1:10" s="59" customFormat="1" ht="18.899999999999999" customHeight="1" x14ac:dyDescent="0.3">
      <c r="A10" s="73" t="s">
        <v>247</v>
      </c>
      <c r="B10" s="83">
        <v>87.488324782999996</v>
      </c>
      <c r="C10" s="83">
        <v>83.776843866999997</v>
      </c>
      <c r="D10" s="83">
        <v>83.584434903000002</v>
      </c>
    </row>
    <row r="11" spans="1:10" s="59" customFormat="1" ht="18.899999999999999" customHeight="1" x14ac:dyDescent="0.3">
      <c r="A11" s="73" t="s">
        <v>248</v>
      </c>
      <c r="B11" s="83">
        <v>88.107299374999997</v>
      </c>
      <c r="C11" s="83">
        <v>100.1494785</v>
      </c>
      <c r="D11" s="83">
        <v>83.493134557999994</v>
      </c>
    </row>
    <row r="12" spans="1:10" s="59" customFormat="1" ht="18.899999999999999" customHeight="1" x14ac:dyDescent="0.3">
      <c r="A12" s="73" t="s">
        <v>174</v>
      </c>
      <c r="B12" s="83">
        <v>83.802806172000004</v>
      </c>
      <c r="C12" s="83">
        <v>83.928044150999995</v>
      </c>
      <c r="D12" s="83">
        <v>88.198192556999999</v>
      </c>
    </row>
    <row r="13" spans="1:10" s="59" customFormat="1" ht="18.899999999999999" customHeight="1" x14ac:dyDescent="0.3">
      <c r="A13" s="73" t="s">
        <v>249</v>
      </c>
      <c r="B13" s="83">
        <v>86.573091556999998</v>
      </c>
      <c r="C13" s="83">
        <v>86.073622436999997</v>
      </c>
      <c r="D13" s="83">
        <v>85.333247499999999</v>
      </c>
    </row>
    <row r="14" spans="1:10" s="59" customFormat="1" ht="18.899999999999999" customHeight="1" x14ac:dyDescent="0.3">
      <c r="A14" s="73" t="s">
        <v>262</v>
      </c>
      <c r="B14" s="83">
        <v>83.769800544999995</v>
      </c>
      <c r="C14" s="83">
        <v>84.106209981999996</v>
      </c>
      <c r="D14" s="83">
        <v>84.634160894000004</v>
      </c>
    </row>
    <row r="15" spans="1:10" s="59" customFormat="1" ht="18.899999999999999" customHeight="1" x14ac:dyDescent="0.3">
      <c r="A15" s="73" t="s">
        <v>250</v>
      </c>
      <c r="B15" s="83">
        <v>85.085563804000003</v>
      </c>
      <c r="C15" s="83">
        <v>85.342077805000002</v>
      </c>
      <c r="D15" s="83">
        <v>84.290661369999995</v>
      </c>
    </row>
    <row r="16" spans="1:10" s="59" customFormat="1" ht="18.899999999999999" customHeight="1" x14ac:dyDescent="0.3">
      <c r="A16" s="73" t="s">
        <v>263</v>
      </c>
      <c r="B16" s="83">
        <v>82.714435589000004</v>
      </c>
      <c r="C16" s="83">
        <v>87.470092464000004</v>
      </c>
      <c r="D16" s="83">
        <v>84.139311254999996</v>
      </c>
    </row>
    <row r="17" spans="1:10" s="59" customFormat="1" ht="18.899999999999999" customHeight="1" x14ac:dyDescent="0.3">
      <c r="A17" s="73" t="s">
        <v>251</v>
      </c>
      <c r="B17" s="83">
        <v>82.683924364000006</v>
      </c>
      <c r="C17" s="83">
        <v>82.977782708999996</v>
      </c>
      <c r="D17" s="83">
        <v>83.452400717000003</v>
      </c>
    </row>
    <row r="18" spans="1:10" s="59" customFormat="1" ht="18.899999999999999" customHeight="1" x14ac:dyDescent="0.3">
      <c r="A18" s="73" t="s">
        <v>252</v>
      </c>
      <c r="B18" s="83">
        <v>82.796899042999996</v>
      </c>
      <c r="C18" s="83">
        <v>86.025677842999997</v>
      </c>
      <c r="D18" s="83">
        <v>83.355890333000005</v>
      </c>
    </row>
    <row r="19" spans="1:10" s="59" customFormat="1" ht="18.899999999999999" customHeight="1" x14ac:dyDescent="0.3">
      <c r="A19" s="73" t="s">
        <v>253</v>
      </c>
      <c r="B19" s="83">
        <v>83.055492014999999</v>
      </c>
      <c r="C19" s="83">
        <v>83.137877173000007</v>
      </c>
      <c r="D19" s="83">
        <v>85.114408127000004</v>
      </c>
    </row>
    <row r="20" spans="1:10" s="59" customFormat="1" ht="18.899999999999999" customHeight="1" x14ac:dyDescent="0.3">
      <c r="A20" s="73" t="s">
        <v>254</v>
      </c>
      <c r="B20" s="83">
        <v>83.960373398000002</v>
      </c>
      <c r="C20" s="83">
        <v>83.787248130999998</v>
      </c>
      <c r="D20" s="83">
        <v>84.333506470000003</v>
      </c>
    </row>
    <row r="21" spans="1:10" s="59" customFormat="1" ht="18.899999999999999" customHeight="1" x14ac:dyDescent="0.3">
      <c r="A21" s="73" t="s">
        <v>255</v>
      </c>
      <c r="B21" s="83">
        <v>83.708223618000005</v>
      </c>
      <c r="C21" s="83">
        <v>83.519446408999997</v>
      </c>
      <c r="D21" s="83">
        <v>81.570576904000006</v>
      </c>
    </row>
    <row r="22" spans="1:10" s="59" customFormat="1" ht="18.899999999999999" customHeight="1" x14ac:dyDescent="0.3">
      <c r="A22" s="73" t="s">
        <v>264</v>
      </c>
      <c r="B22" s="83">
        <v>82.035045499000006</v>
      </c>
      <c r="C22" s="83">
        <v>82.457990628000005</v>
      </c>
      <c r="D22" s="83">
        <v>82.984255153000007</v>
      </c>
    </row>
    <row r="23" spans="1:10" s="59" customFormat="1" ht="18.899999999999999" customHeight="1" x14ac:dyDescent="0.3">
      <c r="A23" s="73" t="s">
        <v>256</v>
      </c>
      <c r="B23" s="83">
        <v>83.555608694</v>
      </c>
      <c r="C23" s="83">
        <v>84.355720009999999</v>
      </c>
      <c r="D23" s="83">
        <v>85.962607292000001</v>
      </c>
    </row>
    <row r="24" spans="1:10" s="59" customFormat="1" ht="18.899999999999999" customHeight="1" x14ac:dyDescent="0.3">
      <c r="A24" s="73" t="s">
        <v>257</v>
      </c>
      <c r="B24" s="83">
        <v>87.309765308999999</v>
      </c>
      <c r="C24" s="83">
        <v>81.513019505000003</v>
      </c>
      <c r="D24" s="83">
        <v>80.595586695999998</v>
      </c>
    </row>
    <row r="25" spans="1:10" s="59" customFormat="1" ht="18.899999999999999" customHeight="1" x14ac:dyDescent="0.3">
      <c r="A25" s="73" t="s">
        <v>258</v>
      </c>
      <c r="B25" s="83">
        <v>79.705156427999995</v>
      </c>
      <c r="C25" s="83">
        <v>81.823868379000004</v>
      </c>
      <c r="D25" s="83">
        <v>81.191028029999998</v>
      </c>
    </row>
    <row r="26" spans="1:10" s="59" customFormat="1" ht="18.899999999999999" customHeight="1" x14ac:dyDescent="0.3">
      <c r="A26" s="73" t="s">
        <v>259</v>
      </c>
      <c r="B26" s="83">
        <v>79.952398715000001</v>
      </c>
      <c r="C26" s="83">
        <v>77.622173524999994</v>
      </c>
      <c r="D26" s="83">
        <v>77.366883658999996</v>
      </c>
    </row>
    <row r="27" spans="1:10" s="59" customFormat="1" ht="18.899999999999999" customHeight="1" x14ac:dyDescent="0.3">
      <c r="A27" s="74" t="s">
        <v>141</v>
      </c>
      <c r="B27" s="85">
        <v>83.66810547</v>
      </c>
      <c r="C27" s="85">
        <v>83.996365920000002</v>
      </c>
      <c r="D27" s="85">
        <v>83.941595620000001</v>
      </c>
    </row>
    <row r="28" spans="1:10" ht="18.899999999999999" customHeight="1" x14ac:dyDescent="0.25">
      <c r="A28" s="75" t="s">
        <v>9</v>
      </c>
      <c r="B28" s="86">
        <v>82.411061973000002</v>
      </c>
      <c r="C28" s="86">
        <v>82.812671484999996</v>
      </c>
      <c r="D28" s="86">
        <v>82.819603696000001</v>
      </c>
      <c r="E28" s="76"/>
      <c r="F28" s="76"/>
    </row>
    <row r="29" spans="1:10" ht="18.899999999999999" customHeight="1" x14ac:dyDescent="0.25">
      <c r="A29" s="67" t="s">
        <v>340</v>
      </c>
    </row>
    <row r="30" spans="1:10" s="62" customFormat="1" ht="18.899999999999999" customHeight="1" x14ac:dyDescent="0.3">
      <c r="A30" s="59"/>
      <c r="B30" s="70"/>
      <c r="C30" s="70"/>
      <c r="D30" s="70"/>
      <c r="I30" s="57"/>
      <c r="J30" s="57"/>
    </row>
    <row r="31" spans="1:10" ht="15.6" x14ac:dyDescent="0.3">
      <c r="A31" s="113" t="s">
        <v>423</v>
      </c>
    </row>
    <row r="32" spans="1:10" x14ac:dyDescent="0.25">
      <c r="B32" s="69"/>
      <c r="D32" s="69"/>
    </row>
    <row r="33" s="69" customFormat="1" x14ac:dyDescent="0.25"/>
    <row r="34" s="69" customFormat="1" x14ac:dyDescent="0.25"/>
    <row r="35" s="69" customFormat="1" x14ac:dyDescent="0.25"/>
    <row r="36" s="69" customFormat="1" x14ac:dyDescent="0.25"/>
    <row r="37" s="69" customFormat="1" x14ac:dyDescent="0.25"/>
    <row r="38" s="69" customFormat="1" x14ac:dyDescent="0.25"/>
    <row r="39" s="69" customFormat="1" x14ac:dyDescent="0.25"/>
    <row r="40" s="69" customFormat="1" x14ac:dyDescent="0.25"/>
    <row r="41" s="69" customFormat="1" x14ac:dyDescent="0.25"/>
    <row r="42" s="69" customFormat="1" x14ac:dyDescent="0.25"/>
    <row r="43" s="69" customFormat="1" x14ac:dyDescent="0.25"/>
    <row r="44" s="69" customFormat="1" x14ac:dyDescent="0.25"/>
    <row r="45" s="69" customFormat="1" x14ac:dyDescent="0.25"/>
    <row r="46" s="69" customFormat="1" x14ac:dyDescent="0.25"/>
    <row r="47" s="69" customFormat="1" x14ac:dyDescent="0.25"/>
    <row r="48" s="69" customFormat="1" x14ac:dyDescent="0.25"/>
    <row r="49" spans="1:4" x14ac:dyDescent="0.25">
      <c r="B49" s="69"/>
      <c r="D49" s="69"/>
    </row>
    <row r="50" spans="1:4" x14ac:dyDescent="0.25">
      <c r="B50" s="69"/>
      <c r="D50" s="69"/>
    </row>
    <row r="51" spans="1:4" x14ac:dyDescent="0.25">
      <c r="A51" s="59"/>
      <c r="B51" s="59"/>
      <c r="D51" s="59"/>
    </row>
    <row r="52" spans="1:4" x14ac:dyDescent="0.25">
      <c r="B52" s="69"/>
      <c r="D52" s="69"/>
    </row>
    <row r="53" spans="1:4" x14ac:dyDescent="0.25">
      <c r="B53" s="69"/>
      <c r="D53"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J46"/>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373</v>
      </c>
      <c r="B1" s="58"/>
      <c r="C1" s="58"/>
      <c r="D1" s="58"/>
    </row>
    <row r="2" spans="1:10" s="59" customFormat="1" ht="18.899999999999999" customHeight="1" x14ac:dyDescent="0.3">
      <c r="A2" s="1" t="s">
        <v>369</v>
      </c>
      <c r="B2" s="60"/>
      <c r="C2" s="60"/>
      <c r="D2" s="60"/>
    </row>
    <row r="3" spans="1:10" s="62" customFormat="1" ht="54" customHeight="1" x14ac:dyDescent="0.3">
      <c r="A3" s="94" t="s">
        <v>420</v>
      </c>
      <c r="B3" s="61" t="s">
        <v>365</v>
      </c>
      <c r="C3" s="61" t="s">
        <v>366</v>
      </c>
      <c r="D3" s="61" t="s">
        <v>367</v>
      </c>
      <c r="I3" s="63"/>
      <c r="J3" s="63"/>
    </row>
    <row r="4" spans="1:10" s="59" customFormat="1" ht="18.899999999999999" customHeight="1" x14ac:dyDescent="0.3">
      <c r="A4" s="73" t="s">
        <v>266</v>
      </c>
      <c r="B4" s="83">
        <v>82.625051197000005</v>
      </c>
      <c r="C4" s="83">
        <v>84.659119705999998</v>
      </c>
      <c r="D4" s="83">
        <v>86.233196019000005</v>
      </c>
    </row>
    <row r="5" spans="1:10" s="59" customFormat="1" ht="18.899999999999999" customHeight="1" x14ac:dyDescent="0.3">
      <c r="A5" s="73" t="s">
        <v>274</v>
      </c>
      <c r="B5" s="83">
        <v>86.782421768000006</v>
      </c>
      <c r="C5" s="83">
        <v>85.359846445000002</v>
      </c>
      <c r="D5" s="83">
        <v>82.176964291999994</v>
      </c>
    </row>
    <row r="6" spans="1:10" s="59" customFormat="1" ht="18.899999999999999" customHeight="1" x14ac:dyDescent="0.3">
      <c r="A6" s="73" t="s">
        <v>267</v>
      </c>
      <c r="B6" s="83">
        <v>87.720705757000005</v>
      </c>
      <c r="C6" s="83">
        <v>84.186956695000006</v>
      </c>
      <c r="D6" s="83">
        <v>87.839741881999998</v>
      </c>
    </row>
    <row r="7" spans="1:10" s="59" customFormat="1" ht="18.899999999999999" customHeight="1" x14ac:dyDescent="0.3">
      <c r="A7" s="73" t="s">
        <v>275</v>
      </c>
      <c r="B7" s="83">
        <v>87.904480805000006</v>
      </c>
      <c r="C7" s="83">
        <v>86.969085664999994</v>
      </c>
      <c r="D7" s="83">
        <v>88.060841691999997</v>
      </c>
    </row>
    <row r="8" spans="1:10" s="59" customFormat="1" ht="18.899999999999999" customHeight="1" x14ac:dyDescent="0.3">
      <c r="A8" s="73" t="s">
        <v>276</v>
      </c>
      <c r="B8" s="83">
        <v>82.802335760999995</v>
      </c>
      <c r="C8" s="83">
        <v>82.983094609000005</v>
      </c>
      <c r="D8" s="83">
        <v>83.551136991999996</v>
      </c>
    </row>
    <row r="9" spans="1:10" s="59" customFormat="1" ht="18.899999999999999" customHeight="1" x14ac:dyDescent="0.3">
      <c r="A9" s="73" t="s">
        <v>277</v>
      </c>
      <c r="B9" s="83">
        <v>85.180260724999997</v>
      </c>
      <c r="C9" s="83">
        <v>84.656224584</v>
      </c>
      <c r="D9" s="83">
        <v>84.506805099000005</v>
      </c>
    </row>
    <row r="10" spans="1:10" s="59" customFormat="1" ht="18.899999999999999" customHeight="1" x14ac:dyDescent="0.3">
      <c r="A10" s="73" t="s">
        <v>268</v>
      </c>
      <c r="B10" s="83">
        <v>83.746923580000001</v>
      </c>
      <c r="C10" s="83">
        <v>81.269145144999996</v>
      </c>
      <c r="D10" s="83">
        <v>82.111353112000003</v>
      </c>
    </row>
    <row r="11" spans="1:10" s="59" customFormat="1" ht="18.899999999999999" customHeight="1" x14ac:dyDescent="0.3">
      <c r="A11" s="73" t="s">
        <v>269</v>
      </c>
      <c r="B11" s="83">
        <v>81.992681359000002</v>
      </c>
      <c r="C11" s="83">
        <v>81.446568240000005</v>
      </c>
      <c r="D11" s="83">
        <v>83.614290255</v>
      </c>
    </row>
    <row r="12" spans="1:10" s="59" customFormat="1" ht="18.899999999999999" customHeight="1" x14ac:dyDescent="0.3">
      <c r="A12" s="73" t="s">
        <v>270</v>
      </c>
      <c r="B12" s="83">
        <v>82.027099995</v>
      </c>
      <c r="C12" s="83">
        <v>83.479892597000003</v>
      </c>
      <c r="D12" s="83">
        <v>85.375890772999995</v>
      </c>
    </row>
    <row r="13" spans="1:10" s="59" customFormat="1" ht="18.899999999999999" customHeight="1" x14ac:dyDescent="0.3">
      <c r="A13" s="73" t="s">
        <v>271</v>
      </c>
      <c r="B13" s="83">
        <v>86.424391794000002</v>
      </c>
      <c r="C13" s="83">
        <v>84.395135967000002</v>
      </c>
      <c r="D13" s="83">
        <v>88.096471471000001</v>
      </c>
    </row>
    <row r="14" spans="1:10" s="59" customFormat="1" ht="18.899999999999999" customHeight="1" x14ac:dyDescent="0.3">
      <c r="A14" s="73" t="s">
        <v>278</v>
      </c>
      <c r="B14" s="83">
        <v>79.805879583999996</v>
      </c>
      <c r="C14" s="83">
        <v>78.267534454</v>
      </c>
      <c r="D14" s="83">
        <v>79.753850592000006</v>
      </c>
    </row>
    <row r="15" spans="1:10" s="59" customFormat="1" ht="18.899999999999999" customHeight="1" x14ac:dyDescent="0.3">
      <c r="A15" s="73" t="s">
        <v>272</v>
      </c>
      <c r="B15" s="83">
        <v>78.800887587000005</v>
      </c>
      <c r="C15" s="83">
        <v>80.095953828000006</v>
      </c>
      <c r="D15" s="83">
        <v>80.629523696000007</v>
      </c>
    </row>
    <row r="16" spans="1:10" s="59" customFormat="1" ht="18.899999999999999" customHeight="1" x14ac:dyDescent="0.3">
      <c r="A16" s="73" t="s">
        <v>279</v>
      </c>
      <c r="B16" s="83">
        <v>80.139505787000004</v>
      </c>
      <c r="C16" s="83">
        <v>84.266450040999999</v>
      </c>
      <c r="D16" s="83">
        <v>76.640598397000005</v>
      </c>
    </row>
    <row r="17" spans="1:10" s="59" customFormat="1" ht="18.899999999999999" customHeight="1" x14ac:dyDescent="0.3">
      <c r="A17" s="73" t="s">
        <v>280</v>
      </c>
      <c r="B17" s="83">
        <v>80.076791865999994</v>
      </c>
      <c r="C17" s="83">
        <v>76.027407507000007</v>
      </c>
      <c r="D17" s="83">
        <v>72.391777547000004</v>
      </c>
    </row>
    <row r="18" spans="1:10" s="59" customFormat="1" ht="18.899999999999999" customHeight="1" x14ac:dyDescent="0.3">
      <c r="A18" s="73" t="s">
        <v>273</v>
      </c>
      <c r="B18" s="83">
        <v>69.903212006999993</v>
      </c>
      <c r="C18" s="83">
        <v>75.445308486000002</v>
      </c>
      <c r="D18" s="83">
        <v>71.862100311000006</v>
      </c>
    </row>
    <row r="19" spans="1:10" s="59" customFormat="1" ht="18.899999999999999" customHeight="1" x14ac:dyDescent="0.3">
      <c r="A19" s="74" t="s">
        <v>25</v>
      </c>
      <c r="B19" s="85">
        <v>82.320624441000007</v>
      </c>
      <c r="C19" s="85">
        <v>82.387350389999995</v>
      </c>
      <c r="D19" s="85">
        <v>82.405274117000005</v>
      </c>
    </row>
    <row r="20" spans="1:10" ht="18.899999999999999" customHeight="1" x14ac:dyDescent="0.25">
      <c r="A20" s="75" t="s">
        <v>9</v>
      </c>
      <c r="B20" s="86">
        <v>82.411061973000002</v>
      </c>
      <c r="C20" s="86">
        <v>82.812671484999996</v>
      </c>
      <c r="D20" s="86">
        <v>82.819603696000001</v>
      </c>
      <c r="E20" s="76"/>
      <c r="F20" s="76"/>
    </row>
    <row r="21" spans="1:10" ht="18.899999999999999" customHeight="1" x14ac:dyDescent="0.25">
      <c r="A21" s="67" t="s">
        <v>340</v>
      </c>
    </row>
    <row r="22" spans="1:10" s="62" customFormat="1" ht="18.899999999999999" customHeight="1" x14ac:dyDescent="0.3">
      <c r="A22" s="59"/>
      <c r="B22" s="68"/>
      <c r="C22" s="69"/>
      <c r="D22" s="68"/>
      <c r="I22" s="57"/>
      <c r="J22" s="57"/>
    </row>
    <row r="23" spans="1:10" ht="15.6" x14ac:dyDescent="0.3">
      <c r="A23" s="113" t="s">
        <v>423</v>
      </c>
      <c r="B23" s="70"/>
      <c r="C23" s="70"/>
      <c r="D23" s="70"/>
    </row>
    <row r="25" spans="1:10" x14ac:dyDescent="0.25">
      <c r="B25" s="69"/>
      <c r="D25" s="69"/>
    </row>
    <row r="26" spans="1:10" x14ac:dyDescent="0.25">
      <c r="B26" s="69"/>
      <c r="D26" s="69"/>
    </row>
    <row r="27" spans="1:10" x14ac:dyDescent="0.25">
      <c r="B27" s="69"/>
      <c r="D27" s="69"/>
    </row>
    <row r="28" spans="1:10" x14ac:dyDescent="0.25">
      <c r="B28" s="69"/>
      <c r="D28" s="69"/>
    </row>
    <row r="29" spans="1:10" x14ac:dyDescent="0.25">
      <c r="B29" s="69"/>
      <c r="D29" s="69"/>
    </row>
    <row r="30" spans="1:10" x14ac:dyDescent="0.25">
      <c r="B30" s="69"/>
      <c r="D30" s="69"/>
    </row>
    <row r="31" spans="1:10" x14ac:dyDescent="0.25">
      <c r="B31" s="69"/>
      <c r="D31" s="69"/>
    </row>
    <row r="32" spans="1:10" x14ac:dyDescent="0.25">
      <c r="B32" s="69"/>
      <c r="D32" s="69"/>
    </row>
    <row r="33" spans="1:4" x14ac:dyDescent="0.25">
      <c r="B33" s="69"/>
      <c r="D33" s="69"/>
    </row>
    <row r="34" spans="1:4" x14ac:dyDescent="0.25">
      <c r="B34" s="69"/>
      <c r="D34" s="69"/>
    </row>
    <row r="35" spans="1:4" x14ac:dyDescent="0.25">
      <c r="B35" s="69"/>
      <c r="D35" s="69"/>
    </row>
    <row r="36" spans="1:4" x14ac:dyDescent="0.25">
      <c r="B36" s="69"/>
      <c r="D36" s="69"/>
    </row>
    <row r="37" spans="1:4" x14ac:dyDescent="0.25">
      <c r="B37" s="69"/>
      <c r="D37" s="69"/>
    </row>
    <row r="38" spans="1:4" x14ac:dyDescent="0.25">
      <c r="B38" s="69"/>
      <c r="D38" s="69"/>
    </row>
    <row r="39" spans="1:4" x14ac:dyDescent="0.25">
      <c r="B39" s="69"/>
      <c r="D39" s="69"/>
    </row>
    <row r="40" spans="1:4" x14ac:dyDescent="0.25">
      <c r="B40" s="69"/>
      <c r="D40" s="69"/>
    </row>
    <row r="41" spans="1:4" x14ac:dyDescent="0.25">
      <c r="B41" s="69"/>
      <c r="D41" s="69"/>
    </row>
    <row r="42" spans="1:4" x14ac:dyDescent="0.25">
      <c r="B42" s="69"/>
      <c r="D42" s="69"/>
    </row>
    <row r="43" spans="1:4" x14ac:dyDescent="0.25">
      <c r="B43" s="69"/>
      <c r="D43" s="69"/>
    </row>
    <row r="44" spans="1:4" x14ac:dyDescent="0.25">
      <c r="A44" s="59"/>
      <c r="B44" s="59"/>
      <c r="D44" s="59"/>
    </row>
    <row r="45" spans="1:4" x14ac:dyDescent="0.25">
      <c r="B45" s="69"/>
      <c r="D45" s="69"/>
    </row>
    <row r="46" spans="1:4" x14ac:dyDescent="0.25">
      <c r="B46" s="69"/>
      <c r="D46"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J47"/>
  <sheetViews>
    <sheetView showGridLines="0" zoomScaleNormal="100" workbookViewId="0"/>
  </sheetViews>
  <sheetFormatPr defaultColWidth="9.33203125" defaultRowHeight="15" x14ac:dyDescent="0.25"/>
  <cols>
    <col min="1" max="1" width="39.554687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372</v>
      </c>
      <c r="B1" s="58"/>
      <c r="C1" s="58"/>
      <c r="D1" s="58"/>
    </row>
    <row r="2" spans="1:10" s="59" customFormat="1" ht="18.899999999999999" customHeight="1" x14ac:dyDescent="0.3">
      <c r="A2" s="1" t="s">
        <v>369</v>
      </c>
      <c r="B2" s="60"/>
      <c r="C2" s="60"/>
      <c r="D2" s="60"/>
    </row>
    <row r="3" spans="1:10" s="62" customFormat="1" ht="54" customHeight="1" x14ac:dyDescent="0.3">
      <c r="A3" s="94" t="s">
        <v>420</v>
      </c>
      <c r="B3" s="61" t="s">
        <v>365</v>
      </c>
      <c r="C3" s="61" t="s">
        <v>366</v>
      </c>
      <c r="D3" s="61" t="s">
        <v>367</v>
      </c>
      <c r="I3" s="63"/>
      <c r="J3" s="63"/>
    </row>
    <row r="4" spans="1:10" s="59" customFormat="1" ht="18.899999999999999" customHeight="1" x14ac:dyDescent="0.3">
      <c r="A4" s="73" t="s">
        <v>296</v>
      </c>
      <c r="B4" s="83">
        <v>83.230046697999995</v>
      </c>
      <c r="C4" s="83">
        <v>84.921367857999996</v>
      </c>
      <c r="D4" s="83">
        <v>84.151377780000004</v>
      </c>
    </row>
    <row r="5" spans="1:10" s="59" customFormat="1" ht="18.899999999999999" customHeight="1" x14ac:dyDescent="0.3">
      <c r="A5" s="73" t="s">
        <v>281</v>
      </c>
      <c r="B5" s="83">
        <v>84.767872576000002</v>
      </c>
      <c r="C5" s="83">
        <v>84.761869602000004</v>
      </c>
      <c r="D5" s="83">
        <v>85.601260941999996</v>
      </c>
    </row>
    <row r="6" spans="1:10" s="59" customFormat="1" ht="18.899999999999999" customHeight="1" x14ac:dyDescent="0.3">
      <c r="A6" s="73" t="s">
        <v>314</v>
      </c>
      <c r="B6" s="83">
        <v>89.619051721000005</v>
      </c>
      <c r="C6" s="83">
        <v>89.918496250999993</v>
      </c>
      <c r="D6" s="83">
        <v>97.469934265999996</v>
      </c>
    </row>
    <row r="7" spans="1:10" s="59" customFormat="1" ht="18.899999999999999" customHeight="1" x14ac:dyDescent="0.3">
      <c r="A7" s="73" t="s">
        <v>282</v>
      </c>
      <c r="B7" s="83">
        <v>83.872048281999994</v>
      </c>
      <c r="C7" s="83">
        <v>84.307758246000006</v>
      </c>
      <c r="D7" s="83">
        <v>85.769831695999997</v>
      </c>
    </row>
    <row r="8" spans="1:10" s="59" customFormat="1" ht="18.899999999999999" customHeight="1" x14ac:dyDescent="0.3">
      <c r="A8" s="73" t="s">
        <v>283</v>
      </c>
      <c r="B8" s="83">
        <v>83.498567218000005</v>
      </c>
      <c r="C8" s="83">
        <v>82.796573023999997</v>
      </c>
      <c r="D8" s="83">
        <v>82.710720752</v>
      </c>
    </row>
    <row r="9" spans="1:10" s="59" customFormat="1" ht="18.899999999999999" customHeight="1" x14ac:dyDescent="0.3">
      <c r="A9" s="73" t="s">
        <v>295</v>
      </c>
      <c r="B9" s="83">
        <v>90.355691734000004</v>
      </c>
      <c r="C9" s="83">
        <v>88.510265798999995</v>
      </c>
      <c r="D9" s="83">
        <v>86.416444561000006</v>
      </c>
    </row>
    <row r="10" spans="1:10" s="59" customFormat="1" ht="18.899999999999999" customHeight="1" x14ac:dyDescent="0.3">
      <c r="A10" s="73" t="s">
        <v>284</v>
      </c>
      <c r="B10" s="83">
        <v>81.720454445000001</v>
      </c>
      <c r="C10" s="83">
        <v>83.601439892000002</v>
      </c>
      <c r="D10" s="83">
        <v>81.431412183999996</v>
      </c>
    </row>
    <row r="11" spans="1:10" s="59" customFormat="1" ht="18.899999999999999" customHeight="1" x14ac:dyDescent="0.3">
      <c r="A11" s="73" t="s">
        <v>285</v>
      </c>
      <c r="B11" s="83">
        <v>83.303527126000006</v>
      </c>
      <c r="C11" s="83">
        <v>82.666439517000001</v>
      </c>
      <c r="D11" s="83">
        <v>80.600199258999993</v>
      </c>
    </row>
    <row r="12" spans="1:10" s="59" customFormat="1" ht="18.899999999999999" customHeight="1" x14ac:dyDescent="0.3">
      <c r="A12" s="73" t="s">
        <v>286</v>
      </c>
      <c r="B12" s="83">
        <v>83.696593308000004</v>
      </c>
      <c r="C12" s="83">
        <v>82.447003421000005</v>
      </c>
      <c r="D12" s="83">
        <v>82.708822702999996</v>
      </c>
    </row>
    <row r="13" spans="1:10" s="59" customFormat="1" ht="18.899999999999999" customHeight="1" x14ac:dyDescent="0.3">
      <c r="A13" s="73" t="s">
        <v>287</v>
      </c>
      <c r="B13" s="83">
        <v>83.412785392999993</v>
      </c>
      <c r="C13" s="83">
        <v>84.267626813000007</v>
      </c>
      <c r="D13" s="83">
        <v>81.073369675999999</v>
      </c>
    </row>
    <row r="14" spans="1:10" s="59" customFormat="1" ht="18.899999999999999" customHeight="1" x14ac:dyDescent="0.3">
      <c r="A14" s="73" t="s">
        <v>288</v>
      </c>
      <c r="B14" s="83">
        <v>82.947710231000002</v>
      </c>
      <c r="C14" s="83">
        <v>82.027204768000004</v>
      </c>
      <c r="D14" s="83">
        <v>82.704937744999995</v>
      </c>
    </row>
    <row r="15" spans="1:10" s="59" customFormat="1" ht="18.899999999999999" customHeight="1" x14ac:dyDescent="0.3">
      <c r="A15" s="73" t="s">
        <v>289</v>
      </c>
      <c r="B15" s="83">
        <v>83.245110048000001</v>
      </c>
      <c r="C15" s="83">
        <v>82.651425758000002</v>
      </c>
      <c r="D15" s="83">
        <v>80.330070289999995</v>
      </c>
    </row>
    <row r="16" spans="1:10" s="59" customFormat="1" ht="18.899999999999999" customHeight="1" x14ac:dyDescent="0.3">
      <c r="A16" s="73" t="s">
        <v>290</v>
      </c>
      <c r="B16" s="83">
        <v>80.134073287000007</v>
      </c>
      <c r="C16" s="83">
        <v>81.887247317999993</v>
      </c>
      <c r="D16" s="83">
        <v>81.345468002000004</v>
      </c>
    </row>
    <row r="17" spans="1:6" s="59" customFormat="1" ht="18.899999999999999" customHeight="1" x14ac:dyDescent="0.3">
      <c r="A17" s="73" t="s">
        <v>294</v>
      </c>
      <c r="B17" s="83">
        <v>82.552770155000005</v>
      </c>
      <c r="C17" s="83">
        <v>80.777789850000005</v>
      </c>
      <c r="D17" s="83">
        <v>82.854882816</v>
      </c>
    </row>
    <row r="18" spans="1:6" s="59" customFormat="1" ht="18.899999999999999" customHeight="1" x14ac:dyDescent="0.3">
      <c r="A18" s="73" t="s">
        <v>291</v>
      </c>
      <c r="B18" s="83">
        <v>80.637891185000001</v>
      </c>
      <c r="C18" s="83">
        <v>79.338110585999999</v>
      </c>
      <c r="D18" s="83">
        <v>78.489307878999995</v>
      </c>
    </row>
    <row r="19" spans="1:6" s="59" customFormat="1" ht="18.899999999999999" customHeight="1" x14ac:dyDescent="0.3">
      <c r="A19" s="73" t="s">
        <v>292</v>
      </c>
      <c r="B19" s="83">
        <v>82.302162488999997</v>
      </c>
      <c r="C19" s="83">
        <v>80.807601970999997</v>
      </c>
      <c r="D19" s="83">
        <v>77.380273222</v>
      </c>
    </row>
    <row r="20" spans="1:6" s="59" customFormat="1" ht="18.899999999999999" customHeight="1" x14ac:dyDescent="0.3">
      <c r="A20" s="73" t="s">
        <v>293</v>
      </c>
      <c r="B20" s="83">
        <v>77.979787317000003</v>
      </c>
      <c r="C20" s="83">
        <v>79.011217975999998</v>
      </c>
      <c r="D20" s="83">
        <v>79.080105633000002</v>
      </c>
    </row>
    <row r="21" spans="1:6" s="59" customFormat="1" ht="18.899999999999999" customHeight="1" x14ac:dyDescent="0.3">
      <c r="A21" s="74" t="s">
        <v>139</v>
      </c>
      <c r="B21" s="85">
        <v>82.705976429000003</v>
      </c>
      <c r="C21" s="85">
        <v>82.878410435999996</v>
      </c>
      <c r="D21" s="85">
        <v>82.554624967999999</v>
      </c>
    </row>
    <row r="22" spans="1:6" ht="18.899999999999999" customHeight="1" x14ac:dyDescent="0.25">
      <c r="A22" s="75" t="s">
        <v>9</v>
      </c>
      <c r="B22" s="86">
        <v>82.411061973000002</v>
      </c>
      <c r="C22" s="86">
        <v>82.812671484999996</v>
      </c>
      <c r="D22" s="86">
        <v>82.819603696000001</v>
      </c>
      <c r="E22" s="76"/>
      <c r="F22" s="76"/>
    </row>
    <row r="23" spans="1:6" ht="18.899999999999999" customHeight="1" x14ac:dyDescent="0.25">
      <c r="A23" s="67" t="s">
        <v>340</v>
      </c>
    </row>
    <row r="25" spans="1:6" ht="15.6" x14ac:dyDescent="0.3">
      <c r="A25" s="113" t="s">
        <v>423</v>
      </c>
      <c r="B25" s="70"/>
      <c r="C25" s="70"/>
      <c r="D25" s="70"/>
    </row>
    <row r="26" spans="1:6" x14ac:dyDescent="0.25">
      <c r="B26" s="69"/>
      <c r="D26" s="69"/>
    </row>
    <row r="27" spans="1:6" x14ac:dyDescent="0.25">
      <c r="B27" s="69"/>
      <c r="D27" s="69"/>
    </row>
    <row r="28" spans="1:6" x14ac:dyDescent="0.25">
      <c r="B28" s="69"/>
      <c r="D28" s="69"/>
    </row>
    <row r="29" spans="1:6" x14ac:dyDescent="0.25">
      <c r="B29" s="69"/>
      <c r="D29" s="69"/>
    </row>
    <row r="30" spans="1:6" x14ac:dyDescent="0.25">
      <c r="B30" s="69"/>
      <c r="D30" s="69"/>
    </row>
    <row r="31" spans="1:6" x14ac:dyDescent="0.25">
      <c r="B31" s="69"/>
      <c r="D31" s="69"/>
    </row>
    <row r="32" spans="1:6" x14ac:dyDescent="0.25">
      <c r="B32" s="69"/>
      <c r="D32" s="69"/>
    </row>
    <row r="33" spans="1:4" x14ac:dyDescent="0.25">
      <c r="B33" s="69"/>
      <c r="D33" s="69"/>
    </row>
    <row r="34" spans="1:4" x14ac:dyDescent="0.25">
      <c r="B34" s="69"/>
      <c r="D34" s="69"/>
    </row>
    <row r="35" spans="1:4" x14ac:dyDescent="0.25">
      <c r="B35" s="69"/>
      <c r="D35" s="69"/>
    </row>
    <row r="36" spans="1:4" x14ac:dyDescent="0.25">
      <c r="B36" s="69"/>
      <c r="D36" s="69"/>
    </row>
    <row r="37" spans="1:4" x14ac:dyDescent="0.25">
      <c r="B37" s="69"/>
      <c r="D37" s="69"/>
    </row>
    <row r="38" spans="1:4" x14ac:dyDescent="0.25">
      <c r="B38" s="69"/>
      <c r="D38" s="69"/>
    </row>
    <row r="39" spans="1:4" x14ac:dyDescent="0.25">
      <c r="B39" s="69"/>
      <c r="D39" s="69"/>
    </row>
    <row r="40" spans="1:4" x14ac:dyDescent="0.25">
      <c r="B40" s="69"/>
      <c r="D40" s="69"/>
    </row>
    <row r="41" spans="1:4" x14ac:dyDescent="0.25">
      <c r="B41" s="69"/>
      <c r="D41" s="69"/>
    </row>
    <row r="42" spans="1:4" x14ac:dyDescent="0.25">
      <c r="B42" s="69"/>
      <c r="D42" s="69"/>
    </row>
    <row r="43" spans="1:4" x14ac:dyDescent="0.25">
      <c r="B43" s="69"/>
      <c r="D43" s="69"/>
    </row>
    <row r="44" spans="1:4" x14ac:dyDescent="0.25">
      <c r="B44" s="69"/>
      <c r="D44" s="69"/>
    </row>
    <row r="45" spans="1:4" x14ac:dyDescent="0.25">
      <c r="A45" s="59"/>
      <c r="B45" s="59"/>
      <c r="D45" s="59"/>
    </row>
    <row r="46" spans="1:4" x14ac:dyDescent="0.25">
      <c r="B46" s="69"/>
      <c r="D46" s="69"/>
    </row>
    <row r="47" spans="1:4" x14ac:dyDescent="0.25">
      <c r="B47" s="69"/>
      <c r="D47"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J44"/>
  <sheetViews>
    <sheetView showGridLines="0" zoomScaleNormal="100" workbookViewId="0"/>
  </sheetViews>
  <sheetFormatPr defaultColWidth="9.33203125" defaultRowHeight="15" x14ac:dyDescent="0.25"/>
  <cols>
    <col min="1" max="1" width="55.44140625" style="69" customWidth="1"/>
    <col min="2" max="2" width="20.77734375" style="68" customWidth="1"/>
    <col min="3" max="3" width="20.77734375" style="69" customWidth="1"/>
    <col min="4" max="4" width="20.77734375" style="68" customWidth="1"/>
    <col min="5" max="6" width="10.5546875" style="69" customWidth="1"/>
    <col min="7" max="16384" width="9.33203125" style="69"/>
  </cols>
  <sheetData>
    <row r="1" spans="1:10" s="59" customFormat="1" ht="18.899999999999999" customHeight="1" x14ac:dyDescent="0.3">
      <c r="A1" s="112" t="s">
        <v>371</v>
      </c>
      <c r="B1" s="58"/>
      <c r="C1" s="58"/>
      <c r="D1" s="58"/>
    </row>
    <row r="2" spans="1:10" s="59" customFormat="1" ht="18.899999999999999" customHeight="1" x14ac:dyDescent="0.3">
      <c r="A2" s="1" t="s">
        <v>369</v>
      </c>
      <c r="B2" s="60"/>
      <c r="C2" s="60"/>
      <c r="D2" s="60"/>
    </row>
    <row r="3" spans="1:10" s="62" customFormat="1" ht="54" customHeight="1" x14ac:dyDescent="0.3">
      <c r="A3" s="94" t="s">
        <v>420</v>
      </c>
      <c r="B3" s="61" t="s">
        <v>365</v>
      </c>
      <c r="C3" s="61" t="s">
        <v>366</v>
      </c>
      <c r="D3" s="61" t="s">
        <v>367</v>
      </c>
      <c r="I3" s="63"/>
      <c r="J3" s="63"/>
    </row>
    <row r="4" spans="1:10" s="59" customFormat="1" ht="56.25" customHeight="1" x14ac:dyDescent="0.3">
      <c r="A4" s="77" t="s">
        <v>307</v>
      </c>
      <c r="B4" s="83">
        <v>80.940420438999993</v>
      </c>
      <c r="C4" s="83">
        <v>80.999093451999997</v>
      </c>
      <c r="D4" s="83">
        <v>80.135815507999993</v>
      </c>
    </row>
    <row r="5" spans="1:10" s="59" customFormat="1" ht="56.25" customHeight="1" x14ac:dyDescent="0.3">
      <c r="A5" s="77" t="s">
        <v>297</v>
      </c>
      <c r="B5" s="83" t="s">
        <v>413</v>
      </c>
      <c r="C5" s="83">
        <v>85.209338759000005</v>
      </c>
      <c r="D5" s="83">
        <v>76.811076537999995</v>
      </c>
    </row>
    <row r="6" spans="1:10" s="59" customFormat="1" ht="56.25" customHeight="1" x14ac:dyDescent="0.3">
      <c r="A6" s="77" t="s">
        <v>308</v>
      </c>
      <c r="B6" s="83">
        <v>77.505521905999998</v>
      </c>
      <c r="C6" s="83">
        <v>83.744291836000002</v>
      </c>
      <c r="D6" s="83">
        <v>78.236975470000004</v>
      </c>
    </row>
    <row r="7" spans="1:10" s="59" customFormat="1" ht="56.25" customHeight="1" x14ac:dyDescent="0.3">
      <c r="A7" s="77" t="s">
        <v>306</v>
      </c>
      <c r="B7" s="83">
        <v>78.475257654000004</v>
      </c>
      <c r="C7" s="83">
        <v>79.014035982999999</v>
      </c>
      <c r="D7" s="83">
        <v>77.876409434999999</v>
      </c>
    </row>
    <row r="8" spans="1:10" s="59" customFormat="1" ht="56.25" customHeight="1" x14ac:dyDescent="0.3">
      <c r="A8" s="77" t="s">
        <v>311</v>
      </c>
      <c r="B8" s="83">
        <v>84.054205705000001</v>
      </c>
      <c r="C8" s="83">
        <v>78.896196271999997</v>
      </c>
      <c r="D8" s="83">
        <v>77.115994853999993</v>
      </c>
    </row>
    <row r="9" spans="1:10" s="59" customFormat="1" ht="56.25" customHeight="1" x14ac:dyDescent="0.3">
      <c r="A9" s="77" t="s">
        <v>312</v>
      </c>
      <c r="B9" s="83">
        <v>76.146291531000003</v>
      </c>
      <c r="C9" s="83">
        <v>75.585850608000001</v>
      </c>
      <c r="D9" s="83">
        <v>77.597491879000003</v>
      </c>
    </row>
    <row r="10" spans="1:10" s="59" customFormat="1" ht="56.25" customHeight="1" x14ac:dyDescent="0.3">
      <c r="A10" s="77" t="s">
        <v>313</v>
      </c>
      <c r="B10" s="83">
        <v>74.711533751999994</v>
      </c>
      <c r="C10" s="83">
        <v>84.554377885999997</v>
      </c>
      <c r="D10" s="83">
        <v>71.748867163</v>
      </c>
    </row>
    <row r="11" spans="1:10" s="59" customFormat="1" ht="56.25" customHeight="1" x14ac:dyDescent="0.3">
      <c r="A11" s="77" t="s">
        <v>300</v>
      </c>
      <c r="B11" s="83">
        <v>78.804750318999993</v>
      </c>
      <c r="C11" s="83">
        <v>74.820525251000007</v>
      </c>
      <c r="D11" s="83">
        <v>74.857461232999995</v>
      </c>
    </row>
    <row r="12" spans="1:10" s="59" customFormat="1" ht="56.25" customHeight="1" x14ac:dyDescent="0.3">
      <c r="A12" s="77" t="s">
        <v>301</v>
      </c>
      <c r="B12" s="83">
        <v>71.044139225999999</v>
      </c>
      <c r="C12" s="83">
        <v>73.953151857999998</v>
      </c>
      <c r="D12" s="83">
        <v>74.776327131000002</v>
      </c>
    </row>
    <row r="13" spans="1:10" s="59" customFormat="1" ht="56.25" customHeight="1" x14ac:dyDescent="0.3">
      <c r="A13" s="77" t="s">
        <v>309</v>
      </c>
      <c r="B13" s="83">
        <v>75.322631240000007</v>
      </c>
      <c r="C13" s="83">
        <v>75.581802150000001</v>
      </c>
      <c r="D13" s="83">
        <v>73.785776423000002</v>
      </c>
    </row>
    <row r="14" spans="1:10" s="59" customFormat="1" ht="56.25" customHeight="1" x14ac:dyDescent="0.3">
      <c r="A14" s="77" t="s">
        <v>310</v>
      </c>
      <c r="B14" s="83">
        <v>79.815579635000006</v>
      </c>
      <c r="C14" s="83">
        <v>75.360590809000001</v>
      </c>
      <c r="D14" s="83">
        <v>70.857377972999998</v>
      </c>
    </row>
    <row r="15" spans="1:10" s="59" customFormat="1" ht="56.25" customHeight="1" x14ac:dyDescent="0.3">
      <c r="A15" s="77" t="s">
        <v>302</v>
      </c>
      <c r="B15" s="83">
        <v>69.801567817999995</v>
      </c>
      <c r="C15" s="83">
        <v>71.548882770999995</v>
      </c>
      <c r="D15" s="83">
        <v>70.405064580000001</v>
      </c>
    </row>
    <row r="16" spans="1:10" s="59" customFormat="1" ht="56.25" customHeight="1" x14ac:dyDescent="0.3">
      <c r="A16" s="77" t="s">
        <v>305</v>
      </c>
      <c r="B16" s="83">
        <v>76.995459702000005</v>
      </c>
      <c r="C16" s="83">
        <v>68.793147892999997</v>
      </c>
      <c r="D16" s="83">
        <v>72.307174145999994</v>
      </c>
    </row>
    <row r="17" spans="1:6" s="59" customFormat="1" ht="56.25" customHeight="1" x14ac:dyDescent="0.3">
      <c r="A17" s="77" t="s">
        <v>304</v>
      </c>
      <c r="B17" s="83">
        <v>74.471809252</v>
      </c>
      <c r="C17" s="83">
        <v>75.561724385999995</v>
      </c>
      <c r="D17" s="83">
        <v>72.246235517000002</v>
      </c>
    </row>
    <row r="18" spans="1:6" s="59" customFormat="1" ht="56.25" customHeight="1" x14ac:dyDescent="0.3">
      <c r="A18" s="77" t="s">
        <v>303</v>
      </c>
      <c r="B18" s="83">
        <v>69.988255846000001</v>
      </c>
      <c r="C18" s="83">
        <v>66.221741690000002</v>
      </c>
      <c r="D18" s="83">
        <v>69.258118932000002</v>
      </c>
    </row>
    <row r="19" spans="1:6" s="59" customFormat="1" ht="18.600000000000001" customHeight="1" x14ac:dyDescent="0.3">
      <c r="A19" s="74" t="s">
        <v>137</v>
      </c>
      <c r="B19" s="85">
        <v>76.865557847000005</v>
      </c>
      <c r="C19" s="85">
        <v>77.213435950000004</v>
      </c>
      <c r="D19" s="85">
        <v>75.481089639999993</v>
      </c>
    </row>
    <row r="20" spans="1:6" ht="18.899999999999999" customHeight="1" x14ac:dyDescent="0.25">
      <c r="A20" s="75" t="s">
        <v>9</v>
      </c>
      <c r="B20" s="86">
        <v>82.411061973000002</v>
      </c>
      <c r="C20" s="86">
        <v>82.812671484999996</v>
      </c>
      <c r="D20" s="86">
        <v>82.819603696000001</v>
      </c>
      <c r="E20" s="76"/>
      <c r="F20" s="76"/>
    </row>
    <row r="21" spans="1:6" ht="18.899999999999999" customHeight="1" x14ac:dyDescent="0.25">
      <c r="A21" s="67" t="s">
        <v>340</v>
      </c>
    </row>
    <row r="23" spans="1:6" ht="15.6" x14ac:dyDescent="0.3">
      <c r="A23" s="113" t="s">
        <v>423</v>
      </c>
      <c r="B23" s="70"/>
      <c r="C23" s="70"/>
      <c r="D23" s="70"/>
    </row>
    <row r="24" spans="1:6" x14ac:dyDescent="0.25">
      <c r="B24" s="69"/>
      <c r="D24" s="69"/>
    </row>
    <row r="25" spans="1:6" x14ac:dyDescent="0.25">
      <c r="B25" s="69"/>
      <c r="D25" s="69"/>
    </row>
    <row r="26" spans="1:6" x14ac:dyDescent="0.25">
      <c r="B26" s="69"/>
      <c r="D26" s="69"/>
    </row>
    <row r="27" spans="1:6" x14ac:dyDescent="0.25">
      <c r="B27" s="69"/>
      <c r="D27" s="69"/>
    </row>
    <row r="28" spans="1:6" x14ac:dyDescent="0.25">
      <c r="B28" s="69"/>
      <c r="D28" s="69"/>
    </row>
    <row r="29" spans="1:6" x14ac:dyDescent="0.25">
      <c r="B29" s="69"/>
      <c r="D29" s="69"/>
    </row>
    <row r="30" spans="1:6" x14ac:dyDescent="0.25">
      <c r="B30" s="69"/>
      <c r="D30" s="69"/>
    </row>
    <row r="31" spans="1:6" x14ac:dyDescent="0.25">
      <c r="B31" s="69"/>
      <c r="D31" s="69"/>
    </row>
    <row r="32" spans="1:6" x14ac:dyDescent="0.25">
      <c r="B32" s="69"/>
      <c r="D32" s="69"/>
    </row>
    <row r="33" spans="1:4" x14ac:dyDescent="0.25">
      <c r="B33" s="69"/>
      <c r="D33" s="69"/>
    </row>
    <row r="34" spans="1:4" x14ac:dyDescent="0.25">
      <c r="B34" s="69"/>
      <c r="D34" s="69"/>
    </row>
    <row r="35" spans="1:4" x14ac:dyDescent="0.25">
      <c r="B35" s="69"/>
      <c r="D35" s="69"/>
    </row>
    <row r="36" spans="1:4" x14ac:dyDescent="0.25">
      <c r="B36" s="69"/>
      <c r="D36" s="69"/>
    </row>
    <row r="37" spans="1:4" x14ac:dyDescent="0.25">
      <c r="B37" s="69"/>
      <c r="D37" s="69"/>
    </row>
    <row r="38" spans="1:4" x14ac:dyDescent="0.25">
      <c r="B38" s="69"/>
      <c r="D38" s="69"/>
    </row>
    <row r="39" spans="1:4" x14ac:dyDescent="0.25">
      <c r="B39" s="69"/>
      <c r="D39" s="69"/>
    </row>
    <row r="40" spans="1:4" x14ac:dyDescent="0.25">
      <c r="B40" s="69"/>
      <c r="D40" s="69"/>
    </row>
    <row r="41" spans="1:4" x14ac:dyDescent="0.25">
      <c r="B41" s="69"/>
      <c r="D41" s="69"/>
    </row>
    <row r="42" spans="1:4" x14ac:dyDescent="0.25">
      <c r="A42" s="59"/>
      <c r="B42" s="59"/>
      <c r="D42" s="59"/>
    </row>
    <row r="43" spans="1:4" x14ac:dyDescent="0.25">
      <c r="B43" s="69"/>
      <c r="D43" s="69"/>
    </row>
    <row r="44" spans="1:4" x14ac:dyDescent="0.25">
      <c r="B44" s="69"/>
      <c r="D44" s="6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69" customWidth="1"/>
    <col min="2" max="2" width="16.109375" style="68" customWidth="1"/>
    <col min="3" max="7" width="16.109375" style="69" customWidth="1"/>
    <col min="8" max="8" width="16.109375" style="68" customWidth="1"/>
    <col min="9" max="10" width="16.109375" style="69" customWidth="1"/>
    <col min="11" max="12" width="10.5546875" style="69" customWidth="1"/>
    <col min="13" max="16384" width="9.33203125" style="69"/>
  </cols>
  <sheetData>
    <row r="1" spans="1:8" s="59" customFormat="1" ht="18.899999999999999" customHeight="1" x14ac:dyDescent="0.3">
      <c r="A1" s="112" t="s">
        <v>370</v>
      </c>
      <c r="B1" s="58"/>
      <c r="C1" s="58"/>
      <c r="D1" s="58"/>
      <c r="E1" s="58"/>
    </row>
    <row r="2" spans="1:8" s="59" customFormat="1" ht="18.899999999999999" customHeight="1" x14ac:dyDescent="0.3">
      <c r="A2" s="1" t="s">
        <v>369</v>
      </c>
      <c r="B2" s="60"/>
      <c r="C2" s="60"/>
      <c r="D2" s="60"/>
      <c r="E2" s="78"/>
    </row>
    <row r="3" spans="1:8" ht="15.6" x14ac:dyDescent="0.25">
      <c r="A3" s="71" t="s">
        <v>10</v>
      </c>
      <c r="B3" s="61" t="s">
        <v>365</v>
      </c>
      <c r="C3" s="61" t="s">
        <v>366</v>
      </c>
      <c r="D3" s="61" t="s">
        <v>367</v>
      </c>
      <c r="H3" s="69"/>
    </row>
    <row r="4" spans="1:8" ht="18.899999999999999" customHeight="1" x14ac:dyDescent="0.25">
      <c r="A4" s="73" t="s">
        <v>144</v>
      </c>
      <c r="B4" s="87">
        <v>81.513260897999999</v>
      </c>
      <c r="C4" s="87">
        <v>79.928509290999997</v>
      </c>
      <c r="D4" s="87">
        <v>80.426988653999999</v>
      </c>
      <c r="F4" s="41"/>
      <c r="G4" s="42"/>
      <c r="H4" s="42"/>
    </row>
    <row r="5" spans="1:8" ht="18.899999999999999" customHeight="1" x14ac:dyDescent="0.25">
      <c r="A5" s="73" t="s">
        <v>13</v>
      </c>
      <c r="B5" s="87">
        <v>81.991029120999997</v>
      </c>
      <c r="C5" s="87">
        <v>82.201734435999995</v>
      </c>
      <c r="D5" s="87">
        <v>79.561819446000001</v>
      </c>
      <c r="F5" s="56"/>
      <c r="G5" s="55"/>
      <c r="H5" s="55"/>
    </row>
    <row r="6" spans="1:8" ht="18.899999999999999" customHeight="1" x14ac:dyDescent="0.25">
      <c r="A6" s="73" t="s">
        <v>12</v>
      </c>
      <c r="B6" s="87">
        <v>83.613572671</v>
      </c>
      <c r="C6" s="87">
        <v>83.051400357999995</v>
      </c>
      <c r="D6" s="87">
        <v>83.306313865999996</v>
      </c>
      <c r="F6" s="56"/>
      <c r="G6" s="55"/>
      <c r="H6" s="55"/>
    </row>
    <row r="7" spans="1:8" ht="18.899999999999999" customHeight="1" x14ac:dyDescent="0.25">
      <c r="A7" s="73" t="s">
        <v>11</v>
      </c>
      <c r="B7" s="87">
        <v>84.028580849999997</v>
      </c>
      <c r="C7" s="87">
        <v>84.907982289000003</v>
      </c>
      <c r="D7" s="87">
        <v>83.985139868999994</v>
      </c>
      <c r="F7" s="56"/>
      <c r="G7" s="55"/>
      <c r="H7" s="55"/>
    </row>
    <row r="8" spans="1:8" ht="18.899999999999999" customHeight="1" x14ac:dyDescent="0.25">
      <c r="A8" s="73" t="s">
        <v>143</v>
      </c>
      <c r="B8" s="87">
        <v>85.164925373000003</v>
      </c>
      <c r="C8" s="87">
        <v>86.134264201999997</v>
      </c>
      <c r="D8" s="87">
        <v>86.214444459999996</v>
      </c>
      <c r="F8" s="56"/>
      <c r="G8" s="55"/>
      <c r="H8" s="55"/>
    </row>
    <row r="9" spans="1:8" ht="18.899999999999999" customHeight="1" x14ac:dyDescent="0.25">
      <c r="A9" s="73" t="s">
        <v>142</v>
      </c>
      <c r="B9" s="87">
        <v>80.705785130999999</v>
      </c>
      <c r="C9" s="87">
        <v>80.629234170999993</v>
      </c>
      <c r="D9" s="87">
        <v>80.530840791000003</v>
      </c>
      <c r="F9" s="51"/>
      <c r="G9" s="50"/>
    </row>
    <row r="10" spans="1:8" ht="18.899999999999999" customHeight="1" x14ac:dyDescent="0.25">
      <c r="A10" s="73" t="s">
        <v>16</v>
      </c>
      <c r="B10" s="87">
        <v>85.476679992000001</v>
      </c>
      <c r="C10" s="87">
        <v>85.432055085000002</v>
      </c>
      <c r="D10" s="87">
        <v>86.185135568000007</v>
      </c>
      <c r="F10" s="56"/>
      <c r="G10" s="55"/>
      <c r="H10" s="55"/>
    </row>
    <row r="11" spans="1:8" ht="18.899999999999999" customHeight="1" x14ac:dyDescent="0.25">
      <c r="A11" s="73" t="s">
        <v>15</v>
      </c>
      <c r="B11" s="87">
        <v>86.870022825000007</v>
      </c>
      <c r="C11" s="87">
        <v>86.874856207999997</v>
      </c>
      <c r="D11" s="87">
        <v>87.300591671999996</v>
      </c>
      <c r="F11" s="56"/>
      <c r="G11" s="55"/>
      <c r="H11" s="55"/>
    </row>
    <row r="12" spans="1:8" ht="18.899999999999999" customHeight="1" x14ac:dyDescent="0.25">
      <c r="A12" s="73" t="s">
        <v>14</v>
      </c>
      <c r="B12" s="87">
        <v>88.225936842999999</v>
      </c>
      <c r="C12" s="87">
        <v>87.863612166999999</v>
      </c>
      <c r="D12" s="87">
        <v>87.490162699999999</v>
      </c>
      <c r="F12" s="56"/>
      <c r="G12" s="55"/>
      <c r="H12" s="55"/>
    </row>
    <row r="13" spans="1:8" ht="18.899999999999999" customHeight="1" x14ac:dyDescent="0.25">
      <c r="A13" s="73" t="s">
        <v>145</v>
      </c>
      <c r="B13" s="87">
        <v>87.449484781999999</v>
      </c>
      <c r="C13" s="87">
        <v>88.669021565999998</v>
      </c>
      <c r="D13" s="87">
        <v>89.253598026000006</v>
      </c>
      <c r="F13" s="56"/>
      <c r="G13" s="55"/>
      <c r="H13" s="55"/>
    </row>
    <row r="14" spans="1:8" ht="18.899999999999999" customHeight="1" x14ac:dyDescent="0.25">
      <c r="A14" s="73" t="s">
        <v>128</v>
      </c>
      <c r="B14" s="87">
        <v>82.411061973000002</v>
      </c>
      <c r="C14" s="87">
        <v>82.812671484999996</v>
      </c>
      <c r="D14" s="87">
        <v>82.819603696000001</v>
      </c>
      <c r="H14" s="69"/>
    </row>
    <row r="15" spans="1:8" ht="18.899999999999999" customHeight="1" x14ac:dyDescent="0.25">
      <c r="A15" s="67" t="s">
        <v>340</v>
      </c>
    </row>
    <row r="16" spans="1:8" x14ac:dyDescent="0.25">
      <c r="B16" s="69"/>
      <c r="H16" s="69"/>
    </row>
    <row r="17" spans="1:8" ht="15.6" x14ac:dyDescent="0.3">
      <c r="A17" s="113" t="s">
        <v>423</v>
      </c>
      <c r="B17" s="69"/>
      <c r="H17" s="69"/>
    </row>
    <row r="18" spans="1:8" x14ac:dyDescent="0.25">
      <c r="B18" s="69"/>
      <c r="H18" s="69"/>
    </row>
    <row r="19" spans="1:8" x14ac:dyDescent="0.25">
      <c r="B19" s="69"/>
      <c r="H19" s="69"/>
    </row>
    <row r="20" spans="1:8" x14ac:dyDescent="0.25">
      <c r="B20" s="69"/>
      <c r="H20" s="69"/>
    </row>
    <row r="21" spans="1:8" x14ac:dyDescent="0.25">
      <c r="B21" s="69"/>
      <c r="H21" s="69"/>
    </row>
    <row r="22" spans="1:8" x14ac:dyDescent="0.25">
      <c r="B22" s="69"/>
      <c r="H22" s="69"/>
    </row>
    <row r="23" spans="1:8" x14ac:dyDescent="0.25">
      <c r="B23" s="69"/>
      <c r="H23" s="69"/>
    </row>
    <row r="24" spans="1:8" x14ac:dyDescent="0.25">
      <c r="B24" s="69"/>
      <c r="H24" s="69"/>
    </row>
    <row r="25" spans="1:8" x14ac:dyDescent="0.25">
      <c r="B25" s="69"/>
      <c r="H25" s="69"/>
    </row>
    <row r="26" spans="1:8" x14ac:dyDescent="0.25">
      <c r="B26" s="69"/>
      <c r="H26" s="69"/>
    </row>
    <row r="27" spans="1:8" x14ac:dyDescent="0.25">
      <c r="B27" s="69"/>
      <c r="H27" s="69"/>
    </row>
    <row r="28" spans="1:8" x14ac:dyDescent="0.25">
      <c r="B28" s="69"/>
      <c r="H28" s="69"/>
    </row>
    <row r="29" spans="1:8" x14ac:dyDescent="0.25">
      <c r="B29" s="69"/>
      <c r="H29" s="69"/>
    </row>
    <row r="30" spans="1:8" x14ac:dyDescent="0.25">
      <c r="B30" s="69"/>
      <c r="H30" s="69"/>
    </row>
    <row r="31" spans="1:8" x14ac:dyDescent="0.25">
      <c r="B31" s="69"/>
      <c r="H31" s="69"/>
    </row>
    <row r="32" spans="1:8" x14ac:dyDescent="0.25">
      <c r="B32" s="69"/>
      <c r="H32" s="69"/>
    </row>
    <row r="33" spans="1:10" x14ac:dyDescent="0.25">
      <c r="B33" s="69"/>
      <c r="H33" s="69"/>
    </row>
    <row r="34" spans="1:10" x14ac:dyDescent="0.25">
      <c r="A34" s="59"/>
      <c r="B34" s="59"/>
      <c r="C34" s="59"/>
      <c r="D34" s="59"/>
      <c r="F34" s="59"/>
      <c r="G34" s="59"/>
      <c r="H34" s="59"/>
      <c r="I34" s="59"/>
      <c r="J34" s="59"/>
    </row>
    <row r="35" spans="1:10" x14ac:dyDescent="0.25">
      <c r="B35" s="69"/>
      <c r="H35" s="69"/>
    </row>
    <row r="36" spans="1:10" x14ac:dyDescent="0.25">
      <c r="B36" s="69"/>
      <c r="H36"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EDE6E-B83C-4DFA-A97E-84DA202FD166}">
  <sheetPr>
    <tabColor theme="3"/>
  </sheetPr>
  <dimension ref="A1:J37"/>
  <sheetViews>
    <sheetView showGridLines="0" workbookViewId="0"/>
  </sheetViews>
  <sheetFormatPr defaultColWidth="9.33203125" defaultRowHeight="15" x14ac:dyDescent="0.25"/>
  <cols>
    <col min="1" max="1" width="41.5546875" style="69" customWidth="1"/>
    <col min="2" max="2" width="16.109375" style="68" customWidth="1"/>
    <col min="3" max="7" width="16.109375" style="69" customWidth="1"/>
    <col min="8" max="8" width="16.109375" style="68" customWidth="1"/>
    <col min="9" max="10" width="16.109375" style="69" customWidth="1"/>
    <col min="11" max="12" width="10.5546875" style="69" customWidth="1"/>
    <col min="13" max="16384" width="9.33203125" style="69"/>
  </cols>
  <sheetData>
    <row r="1" spans="1:8" s="59" customFormat="1" ht="18.899999999999999" customHeight="1" x14ac:dyDescent="0.3">
      <c r="A1" s="112" t="s">
        <v>425</v>
      </c>
      <c r="B1" s="79"/>
      <c r="C1" s="80"/>
      <c r="D1" s="80"/>
    </row>
    <row r="2" spans="1:8" s="59" customFormat="1" ht="18.899999999999999" customHeight="1" x14ac:dyDescent="0.3">
      <c r="A2" s="71" t="s">
        <v>206</v>
      </c>
      <c r="B2" s="72" t="s">
        <v>205</v>
      </c>
      <c r="C2" s="81"/>
      <c r="D2" s="80"/>
      <c r="E2" s="81"/>
    </row>
    <row r="3" spans="1:8" ht="18.899999999999999" customHeight="1" x14ac:dyDescent="0.25">
      <c r="A3" s="73" t="s">
        <v>199</v>
      </c>
      <c r="B3" s="82">
        <v>2.3761466999999998E-3</v>
      </c>
      <c r="H3" s="69"/>
    </row>
    <row r="4" spans="1:8" ht="18.899999999999999" customHeight="1" x14ac:dyDescent="0.25">
      <c r="A4" s="73" t="s">
        <v>200</v>
      </c>
      <c r="B4" s="82">
        <v>9.1333289999999997E-4</v>
      </c>
      <c r="H4" s="69"/>
    </row>
    <row r="5" spans="1:8" ht="18.899999999999999" customHeight="1" x14ac:dyDescent="0.25">
      <c r="A5" s="73" t="s">
        <v>201</v>
      </c>
      <c r="B5" s="82">
        <v>2.0455173E-2</v>
      </c>
      <c r="H5" s="69"/>
    </row>
    <row r="6" spans="1:8" ht="18.899999999999999" customHeight="1" x14ac:dyDescent="0.25">
      <c r="A6" s="114"/>
      <c r="B6" s="82"/>
      <c r="H6" s="69"/>
    </row>
    <row r="7" spans="1:8" ht="18.899999999999999" customHeight="1" x14ac:dyDescent="0.25">
      <c r="A7" s="114"/>
      <c r="B7" s="82"/>
      <c r="H7" s="69"/>
    </row>
    <row r="8" spans="1:8" ht="18.899999999999999" customHeight="1" x14ac:dyDescent="0.25">
      <c r="A8" s="73" t="s">
        <v>202</v>
      </c>
      <c r="B8" s="82">
        <v>6.2768669799999996E-2</v>
      </c>
      <c r="H8" s="69"/>
    </row>
    <row r="9" spans="1:8" ht="18.899999999999999" customHeight="1" x14ac:dyDescent="0.25">
      <c r="A9" s="73" t="s">
        <v>203</v>
      </c>
      <c r="B9" s="82">
        <v>2.6827293700000001E-2</v>
      </c>
      <c r="H9" s="69"/>
    </row>
    <row r="10" spans="1:8" ht="18.899999999999999" customHeight="1" x14ac:dyDescent="0.25">
      <c r="A10" s="73" t="s">
        <v>204</v>
      </c>
      <c r="B10" s="82">
        <v>4.3251633499999997E-2</v>
      </c>
      <c r="H10" s="69"/>
    </row>
    <row r="11" spans="1:8" ht="18.899999999999999" customHeight="1" x14ac:dyDescent="0.25">
      <c r="A11" s="114"/>
      <c r="B11" s="82"/>
      <c r="H11" s="69"/>
    </row>
    <row r="12" spans="1:8" ht="18.899999999999999" customHeight="1" x14ac:dyDescent="0.25">
      <c r="A12" s="114"/>
      <c r="B12" s="82"/>
      <c r="H12" s="69"/>
    </row>
    <row r="13" spans="1:8" ht="18.899999999999999" customHeight="1" x14ac:dyDescent="0.25">
      <c r="A13" s="67" t="s">
        <v>424</v>
      </c>
      <c r="B13" s="69"/>
    </row>
    <row r="15" spans="1:8" ht="15.6" x14ac:dyDescent="0.3">
      <c r="A15" s="113" t="s">
        <v>423</v>
      </c>
    </row>
    <row r="16" spans="1:8" x14ac:dyDescent="0.25">
      <c r="B16" s="69"/>
      <c r="H16" s="69"/>
    </row>
    <row r="17" s="69" customFormat="1" x14ac:dyDescent="0.25"/>
    <row r="18" s="69" customFormat="1" x14ac:dyDescent="0.25"/>
    <row r="19" s="69" customFormat="1" x14ac:dyDescent="0.25"/>
    <row r="20" s="69" customFormat="1" x14ac:dyDescent="0.25"/>
    <row r="21" s="69" customFormat="1" x14ac:dyDescent="0.25"/>
    <row r="22" s="69" customFormat="1" x14ac:dyDescent="0.25"/>
    <row r="23" s="69" customFormat="1" x14ac:dyDescent="0.25"/>
    <row r="24" s="69" customFormat="1" x14ac:dyDescent="0.25"/>
    <row r="25" s="69" customFormat="1" x14ac:dyDescent="0.25"/>
    <row r="26" s="69" customFormat="1" x14ac:dyDescent="0.25"/>
    <row r="27" s="69" customFormat="1" x14ac:dyDescent="0.25"/>
    <row r="28" s="69" customFormat="1" x14ac:dyDescent="0.25"/>
    <row r="29" s="69" customFormat="1" x14ac:dyDescent="0.25"/>
    <row r="30" s="69" customFormat="1" x14ac:dyDescent="0.25"/>
    <row r="31" s="69" customFormat="1" x14ac:dyDescent="0.25"/>
    <row r="32" s="69" customFormat="1" x14ac:dyDescent="0.25"/>
    <row r="33" spans="1:10" x14ac:dyDescent="0.25">
      <c r="B33" s="69"/>
      <c r="H33" s="69"/>
    </row>
    <row r="34" spans="1:10" x14ac:dyDescent="0.25">
      <c r="B34" s="69"/>
      <c r="H34" s="69"/>
    </row>
    <row r="35" spans="1:10" x14ac:dyDescent="0.25">
      <c r="A35" s="59"/>
      <c r="B35" s="59"/>
      <c r="C35" s="59"/>
      <c r="D35" s="59"/>
      <c r="F35" s="59"/>
      <c r="G35" s="59"/>
      <c r="H35" s="59"/>
      <c r="I35" s="59"/>
      <c r="J35" s="59"/>
    </row>
    <row r="36" spans="1:10" x14ac:dyDescent="0.25">
      <c r="B36" s="69"/>
      <c r="H36" s="69"/>
    </row>
    <row r="37" spans="1:10" x14ac:dyDescent="0.25">
      <c r="B37" s="69"/>
      <c r="H37" s="6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RHA-Chapter3-Le-Female-Rates</dc:title>
  <dc:creator>rodm</dc:creator>
  <cp:lastModifiedBy>Lindsey Dahl</cp:lastModifiedBy>
  <cp:lastPrinted>2024-06-05T19:11:10Z</cp:lastPrinted>
  <dcterms:created xsi:type="dcterms:W3CDTF">2012-06-19T01:21:24Z</dcterms:created>
  <dcterms:modified xsi:type="dcterms:W3CDTF">2025-12-04T16:17:15Z</dcterms:modified>
</cp:coreProperties>
</file>